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30" tabRatio="642" activeTab="0"/>
  </bookViews>
  <sheets>
    <sheet name="Classificação CAMPO 2018" sheetId="1" r:id="rId1"/>
    <sheet name="CAMPO Gols e Cartões" sheetId="2" r:id="rId2"/>
    <sheet name="FUTSAL Gols e Cartões" sheetId="3" r:id="rId3"/>
    <sheet name="Classificação FUTSAL 2018" sheetId="4" r:id="rId4"/>
  </sheets>
  <definedNames/>
  <calcPr fullCalcOnLoad="1"/>
</workbook>
</file>

<file path=xl/sharedStrings.xml><?xml version="1.0" encoding="utf-8"?>
<sst xmlns="http://schemas.openxmlformats.org/spreadsheetml/2006/main" count="1271" uniqueCount="495">
  <si>
    <t>EQUIPE</t>
  </si>
  <si>
    <t>PG</t>
  </si>
  <si>
    <t>J</t>
  </si>
  <si>
    <t>V</t>
  </si>
  <si>
    <t>GP</t>
  </si>
  <si>
    <t>GC</t>
  </si>
  <si>
    <t>SG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</si>
  <si>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</si>
  <si>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</si>
  <si>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</si>
  <si>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</si>
  <si>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</si>
  <si>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</si>
  <si>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</si>
  <si>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</si>
  <si>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</si>
  <si>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</si>
  <si>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</si>
  <si>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</si>
  <si>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</si>
  <si>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</si>
  <si>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</si>
  <si>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</si>
  <si>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www.cupdefutebolefutsal.com.br</t>
  </si>
  <si>
    <t>SUB-15 - 03/04</t>
  </si>
  <si>
    <t>SUB-13 - 05/06</t>
  </si>
  <si>
    <t>SUB-11 - 07/08</t>
  </si>
  <si>
    <t>SUB-17 - 01/02</t>
  </si>
  <si>
    <t>OURO</t>
  </si>
  <si>
    <t>SUB-09 - 09/10</t>
  </si>
  <si>
    <t>POSIÇÃO</t>
  </si>
  <si>
    <t>Gustavo Henrique Pereira</t>
  </si>
  <si>
    <t>João Gabriel Viveiro</t>
  </si>
  <si>
    <t>Gustavo de Almeida Chagas</t>
  </si>
  <si>
    <r>
      <rPr>
        <b/>
        <sz val="18"/>
        <color indexed="9"/>
        <rFont val="Arial"/>
        <family val="2"/>
      </rPr>
      <t>FUTSAL</t>
    </r>
    <r>
      <rPr>
        <b/>
        <sz val="12"/>
        <color indexed="9"/>
        <rFont val="Arial"/>
        <family val="2"/>
      </rPr>
      <t xml:space="preserve"> - CLASSIFICAÇÃO</t>
    </r>
  </si>
  <si>
    <r>
      <rPr>
        <b/>
        <sz val="16"/>
        <color indexed="10"/>
        <rFont val="Arial"/>
        <family val="2"/>
      </rPr>
      <t xml:space="preserve">FUTEBOL </t>
    </r>
    <r>
      <rPr>
        <b/>
        <sz val="12"/>
        <color indexed="10"/>
        <rFont val="Arial"/>
        <family val="2"/>
      </rPr>
      <t xml:space="preserve">- </t>
    </r>
    <r>
      <rPr>
        <b/>
        <sz val="12"/>
        <rFont val="Arial"/>
        <family val="2"/>
      </rPr>
      <t>CLASSIFICAÇÃO</t>
    </r>
  </si>
  <si>
    <t>Colégio Dourado</t>
  </si>
  <si>
    <t>Projeto Sumidouro</t>
  </si>
  <si>
    <t>CTI Ubatuba</t>
  </si>
  <si>
    <t>Bola Uba 5</t>
  </si>
  <si>
    <t>Bate Bola/7 de Setembro</t>
  </si>
  <si>
    <t>Luan Paiva</t>
  </si>
  <si>
    <t>Uba Bola 5</t>
  </si>
  <si>
    <t>Projeto Jovival</t>
  </si>
  <si>
    <t>Escola Futsal Amazonas</t>
  </si>
  <si>
    <t>Projeto Joga Mais</t>
  </si>
  <si>
    <t>Real Félix</t>
  </si>
  <si>
    <t>Meninos da Vila Socorro</t>
  </si>
  <si>
    <t>Tubarões da Bola</t>
  </si>
  <si>
    <t>Silop - Ubatuba</t>
  </si>
  <si>
    <t>E.C. Maranduba</t>
  </si>
  <si>
    <t>Fut Talentos</t>
  </si>
  <si>
    <t>CR Jequetibá - Caçapava</t>
  </si>
  <si>
    <t>Rio Escuro</t>
  </si>
  <si>
    <t>Nova Itália</t>
  </si>
  <si>
    <t>Meninos da Vila-Socorro</t>
  </si>
  <si>
    <t>CAD/Capão FC</t>
  </si>
  <si>
    <t>A.A.Sertão da Quina</t>
  </si>
  <si>
    <t>Coritiba - Jaguaré</t>
  </si>
  <si>
    <t>Golden Soccer - Santos</t>
  </si>
  <si>
    <t>Bola 10 - Caraguá</t>
  </si>
  <si>
    <t>Meninos da Vila - Socorro</t>
  </si>
  <si>
    <t>Talentos City</t>
  </si>
  <si>
    <t>Coritiba / Clube da Bola</t>
  </si>
  <si>
    <t>A.A. Sertão da Quina</t>
  </si>
  <si>
    <t>Olé Brasil</t>
  </si>
  <si>
    <t>Santos - Manaus</t>
  </si>
  <si>
    <t>Prefeitura de Ubatuba</t>
  </si>
  <si>
    <t>Projeto Resgate - Brasília</t>
  </si>
  <si>
    <t>ESTATÍSTICA FUTEBOL</t>
  </si>
  <si>
    <t>Fabio Gabriel Gomes</t>
  </si>
  <si>
    <t>Gustavo Henrique Faustino</t>
  </si>
  <si>
    <t>Roberth Silva Santos</t>
  </si>
  <si>
    <t>Juan Cesar Moreira</t>
  </si>
  <si>
    <t>Diego Alves Messias</t>
  </si>
  <si>
    <t>João Gabriel Cardozo S. M.</t>
  </si>
  <si>
    <t>Matheus de Oliveira Cardoso</t>
  </si>
  <si>
    <t>Pierre Acaccio Alves</t>
  </si>
  <si>
    <t>Enrico Fernandes Alves</t>
  </si>
  <si>
    <t>Bola 10 Caraguá</t>
  </si>
  <si>
    <t>Rafael Borges Basagui</t>
  </si>
  <si>
    <t>Leonardo Andrade</t>
  </si>
  <si>
    <t>Marcos Vinícius Pereira</t>
  </si>
  <si>
    <t>Murilo Amorim Santos</t>
  </si>
  <si>
    <t>Herick dos Santos</t>
  </si>
  <si>
    <t>Bola 10 de Caraguá</t>
  </si>
  <si>
    <t>Gabriel de Castro Souza</t>
  </si>
  <si>
    <t>Carlos Eduardo Araujo</t>
  </si>
  <si>
    <t>Rafael Correia Venancio</t>
  </si>
  <si>
    <t>Davi da Costa Santos</t>
  </si>
  <si>
    <t>Olé Brasil - Ribeirão Preto</t>
  </si>
  <si>
    <t xml:space="preserve">Davy Magalhães Cardim </t>
  </si>
  <si>
    <t>Luis Marco A.T. Santos</t>
  </si>
  <si>
    <t>Gabriel Nogueira Santos</t>
  </si>
  <si>
    <t>João Augusto R. Daguer</t>
  </si>
  <si>
    <t>Thales Dias da Silva</t>
  </si>
  <si>
    <t>Lucas Gabriel O. Pereira</t>
  </si>
  <si>
    <t>Rafael Cesar F. Moreira</t>
  </si>
  <si>
    <t>Pedro Pezzutti M.</t>
  </si>
  <si>
    <t>Gustavo Nicolau da Silva</t>
  </si>
  <si>
    <t>João Vitor de Rosi Oliveira</t>
  </si>
  <si>
    <t>Guilherme J.G. Rezende</t>
  </si>
  <si>
    <t>Vinícius S. Nakabayshi</t>
  </si>
  <si>
    <t>Guilherme Bina Garcez</t>
  </si>
  <si>
    <t>Juan F. Binade Camargo</t>
  </si>
  <si>
    <t>Marcus U.F. Carvalho</t>
  </si>
  <si>
    <t>Kauã Oliveira dos Santos</t>
  </si>
  <si>
    <t>Tiago Jun Suda</t>
  </si>
  <si>
    <t>Weslley Santos de Amorim</t>
  </si>
  <si>
    <t>Marcio C. de S. Rocha</t>
  </si>
  <si>
    <t>Lucas de Medeiros C. Souza</t>
  </si>
  <si>
    <t>Gabriel Sant'Anna Camargo</t>
  </si>
  <si>
    <t>Murilo S. da Costa dos Santos</t>
  </si>
  <si>
    <t>Segunda-feira</t>
  </si>
  <si>
    <t>Thiago Batista de Mote</t>
  </si>
  <si>
    <t>Gabriel Alves de As</t>
  </si>
  <si>
    <t>Gustavo de Oliveira Santos</t>
  </si>
  <si>
    <t>Gabriel Magdo Rodrigues</t>
  </si>
  <si>
    <t>Rai Rodrigues</t>
  </si>
  <si>
    <t>Kauã Silva Lins</t>
  </si>
  <si>
    <t>Gabriel Vale da Silva</t>
  </si>
  <si>
    <t>Ytalo Ruan Batista</t>
  </si>
  <si>
    <t>Pedro Cesar Trindade</t>
  </si>
  <si>
    <t>Gabriel de Jesus</t>
  </si>
  <si>
    <t>Giovanni Oliveira Junqueira</t>
  </si>
  <si>
    <t>Marco Antonio Ribeiro de Araujo</t>
  </si>
  <si>
    <t>João Victor R. Sampaio</t>
  </si>
  <si>
    <t>Matheus Andrade</t>
  </si>
  <si>
    <t>Luis Fernando</t>
  </si>
  <si>
    <t>Sebastian Salas</t>
  </si>
  <si>
    <t>Gustavo Santos de Sousa</t>
  </si>
  <si>
    <t>Proj. Resg. Alto Rendimento</t>
  </si>
  <si>
    <t>Davi Coelho de Castro</t>
  </si>
  <si>
    <t>Matheus Cesar Ferreira</t>
  </si>
  <si>
    <t>Andre Fernandes Barbosa</t>
  </si>
  <si>
    <t>Gabriel José Neves Santos</t>
  </si>
  <si>
    <t>Lucas Fernandes Barbosa</t>
  </si>
  <si>
    <t>Samir Georges Der</t>
  </si>
  <si>
    <t>Gustavo H. de Lima P. B.</t>
  </si>
  <si>
    <t>Brian Brant</t>
  </si>
  <si>
    <t>Cleison Paulo de Ol. Pereira</t>
  </si>
  <si>
    <t>Adriano Martins Caetano</t>
  </si>
  <si>
    <t>David Rafael Ap. Barros</t>
  </si>
  <si>
    <t>Erick Sudre do Nascimento</t>
  </si>
  <si>
    <t>Bate Bola / 7 de Setembro</t>
  </si>
  <si>
    <t>Isabelle Assad</t>
  </si>
  <si>
    <t>Luiz Felipe Toledo</t>
  </si>
  <si>
    <t>Leonardo Cardoso</t>
  </si>
  <si>
    <t>Max José Nicolau</t>
  </si>
  <si>
    <t>Valdir Kavani</t>
  </si>
  <si>
    <t>Juliano Klaus</t>
  </si>
  <si>
    <t>Luciano Henrique Macedo</t>
  </si>
  <si>
    <t>Ruan Donizete</t>
  </si>
  <si>
    <t>Yure Mazieno</t>
  </si>
  <si>
    <t>Escola de Futsal Amazonas</t>
  </si>
  <si>
    <t>Diogo Rabelo Veloso</t>
  </si>
  <si>
    <t>João Victor Costa</t>
  </si>
  <si>
    <t>Rodrigo Haruki</t>
  </si>
  <si>
    <t>Pedro Botelho</t>
  </si>
  <si>
    <t>Marcelo Araújo</t>
  </si>
  <si>
    <t>Pedro Ortega</t>
  </si>
  <si>
    <t>Mateus Naim</t>
  </si>
  <si>
    <t>Wesllei Porfilio</t>
  </si>
  <si>
    <t>Pedro Henrique Coutinho</t>
  </si>
  <si>
    <t>Pedro Lucas</t>
  </si>
  <si>
    <t>Nathã do Nascimento</t>
  </si>
  <si>
    <t>Pedro Moradei</t>
  </si>
  <si>
    <t>Giovani dos Santos</t>
  </si>
  <si>
    <t>Davi de Almeida Medina</t>
  </si>
  <si>
    <t>Cristiano de Almeida</t>
  </si>
  <si>
    <t>João Rikelme</t>
  </si>
  <si>
    <t>Guilherme Rodrigues Toledo</t>
  </si>
  <si>
    <t>Daniel José Amadeo</t>
  </si>
  <si>
    <t>Paulo Vitor dos Santos</t>
  </si>
  <si>
    <t>Paulo Henrique</t>
  </si>
  <si>
    <t>Rauan Ferreira</t>
  </si>
  <si>
    <t>Cesar Roberto</t>
  </si>
  <si>
    <t>Vicor Lopes</t>
  </si>
  <si>
    <t>Felipe da Hora</t>
  </si>
  <si>
    <t>Kaue Pucca</t>
  </si>
  <si>
    <t>Rodrigo Haruto</t>
  </si>
  <si>
    <t>Murilo Lopes</t>
  </si>
  <si>
    <t>Vinícius de Oliveira</t>
  </si>
  <si>
    <t>Pedro Henrique Vieira</t>
  </si>
  <si>
    <t>Lyncoln Bueno</t>
  </si>
  <si>
    <t>Thalisson Mathias</t>
  </si>
  <si>
    <t>Giovani da Silva</t>
  </si>
  <si>
    <t>Raoni Moises</t>
  </si>
  <si>
    <t>Ramon Santos Leite</t>
  </si>
  <si>
    <t>Hiago Moradei</t>
  </si>
  <si>
    <t>Gustavo da Silva Santos</t>
  </si>
  <si>
    <t>Saulo Camargo</t>
  </si>
  <si>
    <t>Lucas Farias da Silva</t>
  </si>
  <si>
    <t>Pedro Bressan da Silva</t>
  </si>
  <si>
    <t>Marcelo Pizzi</t>
  </si>
  <si>
    <t>Espaço Futsal Luan Paiva</t>
  </si>
  <si>
    <t>Kaio Vinicius da Silva</t>
  </si>
  <si>
    <t>Patrick dos Santos</t>
  </si>
  <si>
    <t>Renan de Paula</t>
  </si>
  <si>
    <t>Samuel Pereira da Silva</t>
  </si>
  <si>
    <t>Vitor Monteiro</t>
  </si>
  <si>
    <t>Lucinei Oliveira</t>
  </si>
  <si>
    <t>Gustavo Campo Silveira</t>
  </si>
  <si>
    <t>Felipe Valiante</t>
  </si>
  <si>
    <t>Marcus Vinicius</t>
  </si>
  <si>
    <t>Lorran Augusto</t>
  </si>
  <si>
    <t>Rafael Henrique</t>
  </si>
  <si>
    <t>Matheus Barbosa</t>
  </si>
  <si>
    <t>Lucas Moreno</t>
  </si>
  <si>
    <t>Luca Antony</t>
  </si>
  <si>
    <t>Lindomar Moreno</t>
  </si>
  <si>
    <t>Gulherme Costa</t>
  </si>
  <si>
    <t>Thiago Salomão</t>
  </si>
  <si>
    <t>Luiz Henrique</t>
  </si>
  <si>
    <t>Raphael Antonio</t>
  </si>
  <si>
    <t>Thierry Tavares</t>
  </si>
  <si>
    <t>Lucas Aguiar</t>
  </si>
  <si>
    <t>Pedro José Diniz</t>
  </si>
  <si>
    <t>Rafael Kevin</t>
  </si>
  <si>
    <t>Vinicius Rodrigues</t>
  </si>
  <si>
    <t>Lucas Guilherme de Lima</t>
  </si>
  <si>
    <t>Matheus Geciani</t>
  </si>
  <si>
    <t>Victor Hugo Venafre</t>
  </si>
  <si>
    <t>Colégio Dourdao</t>
  </si>
  <si>
    <t>Guilherme Urtado</t>
  </si>
  <si>
    <t>Vinicius de Brito</t>
  </si>
  <si>
    <t>Real Félix - Ubatuba</t>
  </si>
  <si>
    <t>Gabriel Pinheiro</t>
  </si>
  <si>
    <t>João Henrique</t>
  </si>
  <si>
    <t>Lindomar Moreno dos Santos</t>
  </si>
  <si>
    <t>Igor Galego</t>
  </si>
  <si>
    <t>Marcelo França</t>
  </si>
  <si>
    <t>Matheus Santana</t>
  </si>
  <si>
    <t>Lohan Santos</t>
  </si>
  <si>
    <t>Ruan Carlos</t>
  </si>
  <si>
    <t>Felipe Carvalho</t>
  </si>
  <si>
    <t>Erick Lincoln</t>
  </si>
  <si>
    <t>Rafael Albadro</t>
  </si>
  <si>
    <t>Guilherme dos Santos</t>
  </si>
  <si>
    <t>C.R. Jequetibá - Caçapava</t>
  </si>
  <si>
    <t>Rafahel de Moraes</t>
  </si>
  <si>
    <t>Phabricco Chagas</t>
  </si>
  <si>
    <t>Hiago Gomes</t>
  </si>
  <si>
    <t>Eric Rodrigo</t>
  </si>
  <si>
    <t>David Martins</t>
  </si>
  <si>
    <t>Robson R. Rodrigues (Treinador)</t>
  </si>
  <si>
    <t>ESTATÍSTICA FUTSAL</t>
  </si>
  <si>
    <t>João Victor Borges da Silva</t>
  </si>
  <si>
    <t>Erick H. de O. Martins</t>
  </si>
  <si>
    <t>Kevin A. Makiade</t>
  </si>
  <si>
    <t>Gustavo Pereira</t>
  </si>
  <si>
    <t>Cauã Andrade Pinheiro</t>
  </si>
  <si>
    <t>CAD/Capão F.C.</t>
  </si>
  <si>
    <t>Enzo Rufino Carreiro</t>
  </si>
  <si>
    <t>Thierry Bráz dos Anjos</t>
  </si>
  <si>
    <t>Caio Peres</t>
  </si>
  <si>
    <t>Wagner G. Martins Jr.</t>
  </si>
  <si>
    <t>Luan Carpinetti Galdino</t>
  </si>
  <si>
    <t>Victor Rafael Teodoro</t>
  </si>
  <si>
    <t>Terça-feira</t>
  </si>
  <si>
    <t>Miguel Pirozzi</t>
  </si>
  <si>
    <t>Guilherme Melo Gomes</t>
  </si>
  <si>
    <t>Nicolas Ramos Lopes</t>
  </si>
  <si>
    <t>Lucas Anselmo S. Sobrinho</t>
  </si>
  <si>
    <t>Marcus Vinicius S. Lopes</t>
  </si>
  <si>
    <t>Daniel Rodrigues Félix</t>
  </si>
  <si>
    <t>Liedson Coimbra dos Santos</t>
  </si>
  <si>
    <t>Erik Santana Reis</t>
  </si>
  <si>
    <t>João Vitor Xavier Ramos</t>
  </si>
  <si>
    <t>Cauan Marques de Abreu</t>
  </si>
  <si>
    <t>Lucas Castro Ribeiro</t>
  </si>
  <si>
    <t>Marllon Rocha Barbosa</t>
  </si>
  <si>
    <t>Bruno B. Feijó</t>
  </si>
  <si>
    <t>Juan Donizete Alves</t>
  </si>
  <si>
    <t>Gabriel Murilo Rocha</t>
  </si>
  <si>
    <t>Vitor Torres de Deus</t>
  </si>
  <si>
    <t>William Ruan Vieira Santos</t>
  </si>
  <si>
    <t>Lucas Barbosa Moraes</t>
  </si>
  <si>
    <t>Vitor de Paula Monteiro</t>
  </si>
  <si>
    <t>Vinicius Gilberto</t>
  </si>
  <si>
    <t>Pedro Henrique Siqueira</t>
  </si>
  <si>
    <t>Gabriel Silva Rocha</t>
  </si>
  <si>
    <t>Gabriel Henrique Lucas</t>
  </si>
  <si>
    <t>Pedro Lucas de Souza</t>
  </si>
  <si>
    <t>Pedro Henrique Silva</t>
  </si>
  <si>
    <t>Rafael Silva de Souza</t>
  </si>
  <si>
    <t>Ayslan Bernardo dos Santos</t>
  </si>
  <si>
    <t>Gabriel Jorge Silvio</t>
  </si>
  <si>
    <t>Vitor Freitas Santos</t>
  </si>
  <si>
    <t>Pedro Iago Sato</t>
  </si>
  <si>
    <t>Henrique Silva Sousa</t>
  </si>
  <si>
    <t>Ismael Carlos Campos</t>
  </si>
  <si>
    <t>Felipe Oliveira Santos</t>
  </si>
  <si>
    <t>Kayo Dimitry</t>
  </si>
  <si>
    <t>Guilherme Ribeiro</t>
  </si>
  <si>
    <t>João Gabriel Barbara</t>
  </si>
  <si>
    <t>Pablo Ruan Sousa</t>
  </si>
  <si>
    <t>Gabriel Batista</t>
  </si>
  <si>
    <t>Guilherme Costa</t>
  </si>
  <si>
    <t>Eduardo Wilson</t>
  </si>
  <si>
    <t>Vicente Alexander</t>
  </si>
  <si>
    <t>Marcus dos Santos França</t>
  </si>
  <si>
    <t>Julio Rodrigues</t>
  </si>
  <si>
    <t>Leonardo Lopes</t>
  </si>
  <si>
    <t>Kaue Constâncio</t>
  </si>
  <si>
    <t>Vitor Tanaka</t>
  </si>
  <si>
    <t>Matheus Cerqueira</t>
  </si>
  <si>
    <t>Guilherme Silva Santos</t>
  </si>
  <si>
    <t>Gustavo Lopes</t>
  </si>
  <si>
    <t>Pedro Gonzaga</t>
  </si>
  <si>
    <t>Luan Margarot</t>
  </si>
  <si>
    <t>João Genari</t>
  </si>
  <si>
    <t>Kaiky Félix</t>
  </si>
  <si>
    <t>Fabio H. Pinheiro</t>
  </si>
  <si>
    <t>Eduardo Megale</t>
  </si>
  <si>
    <t>Leonardo Expedito dos Santos</t>
  </si>
  <si>
    <t>Felipe Valente</t>
  </si>
  <si>
    <t>João Vitor da Silva</t>
  </si>
  <si>
    <t>Nithai Gonzales</t>
  </si>
  <si>
    <t>Jonas Felipe Cardoso</t>
  </si>
  <si>
    <t>Matheus Barsi</t>
  </si>
  <si>
    <t>Gabriel da Silva</t>
  </si>
  <si>
    <t>Breno Bueno</t>
  </si>
  <si>
    <t>Edson Biaro</t>
  </si>
  <si>
    <t>Denzel Augusto</t>
  </si>
  <si>
    <t>Marcelo Barbosa</t>
  </si>
  <si>
    <t>Yago Rodrigues</t>
  </si>
  <si>
    <t>João Pedro Domingues</t>
  </si>
  <si>
    <t>Makson Costa</t>
  </si>
  <si>
    <t>Raimundo Gomes</t>
  </si>
  <si>
    <t>Marcos Vinicius</t>
  </si>
  <si>
    <t>Kaue Eloi</t>
  </si>
  <si>
    <t>Williamys Rodrigues</t>
  </si>
  <si>
    <t>Luis Gustavo Alves</t>
  </si>
  <si>
    <t>Rai Gomes</t>
  </si>
  <si>
    <t>Gustavo Moreno</t>
  </si>
  <si>
    <t>Daniel Felipe</t>
  </si>
  <si>
    <t>Andrey Ferreira</t>
  </si>
  <si>
    <t>João Pedro de Almeida</t>
  </si>
  <si>
    <t>Felipe Secci</t>
  </si>
  <si>
    <t>Ahara Lucas Lepomuceno</t>
  </si>
  <si>
    <t>Lucas Guilherme</t>
  </si>
  <si>
    <t>Rogério Santos</t>
  </si>
  <si>
    <t>João Victor de Souza</t>
  </si>
  <si>
    <t>Kaike da Silva Leite</t>
  </si>
  <si>
    <t>Quarta-feira</t>
  </si>
  <si>
    <t>Cauã Lopes Souza</t>
  </si>
  <si>
    <t>Davi Costa do Carmo</t>
  </si>
  <si>
    <t>Vitor Lucas Gomes</t>
  </si>
  <si>
    <t>Vitor Paiva Soares</t>
  </si>
  <si>
    <t>Antonio Luiz da Silva Jr</t>
  </si>
  <si>
    <t>Igor Yuri Conceição</t>
  </si>
  <si>
    <t>Vinicius Martins Rodrigues</t>
  </si>
  <si>
    <t>Felipe Moises dos Santos</t>
  </si>
  <si>
    <t>Pedro Jose Diniz</t>
  </si>
  <si>
    <t>Nathan Negrini S.Costa</t>
  </si>
  <si>
    <t>Neulim Xavier Souza</t>
  </si>
  <si>
    <t>Marcus Vinicius M. Rocha</t>
  </si>
  <si>
    <t>Gustavo da Silva Pinto</t>
  </si>
  <si>
    <t>Guilherme L. de Lima</t>
  </si>
  <si>
    <t>Marcos Francisco S. Silva</t>
  </si>
  <si>
    <t>Rafael Simões Macedo</t>
  </si>
  <si>
    <t>Yuri Felix Duarte</t>
  </si>
  <si>
    <t>Allan Weyder Nascimento</t>
  </si>
  <si>
    <t>Diego Fernando Toledo</t>
  </si>
  <si>
    <t>Gustavo Ferreira da Silva</t>
  </si>
  <si>
    <t>Antony de C. Moraes</t>
  </si>
  <si>
    <t>Caio Eduardo Mendes</t>
  </si>
  <si>
    <t>Edgar Vitor Gouveia</t>
  </si>
  <si>
    <t>Leonardo Pereira</t>
  </si>
  <si>
    <t>Philipe Gerber</t>
  </si>
  <si>
    <t>Felipe Monteiro</t>
  </si>
  <si>
    <t>Francisco Soares</t>
  </si>
  <si>
    <t>Wagner Vale</t>
  </si>
  <si>
    <t>Lucas Braga</t>
  </si>
  <si>
    <t>Antony Cesário</t>
  </si>
  <si>
    <t>Lucas Alves</t>
  </si>
  <si>
    <t>Pietro Alves</t>
  </si>
  <si>
    <t>Kauã de Castro</t>
  </si>
  <si>
    <t>Renan dos Santos Viana</t>
  </si>
  <si>
    <t>Liedson Silva</t>
  </si>
  <si>
    <t>Juan Fonseca</t>
  </si>
  <si>
    <t>Luiz Manuel de Lima</t>
  </si>
  <si>
    <t>Pedro Henrique</t>
  </si>
  <si>
    <t>Robert Silva</t>
  </si>
  <si>
    <t>João Henrique Ribeiro</t>
  </si>
  <si>
    <t>Mauricio Alves</t>
  </si>
  <si>
    <t>Thiago Renze</t>
  </si>
  <si>
    <t>Guilherme Justino</t>
  </si>
  <si>
    <t>Marcus Vinícius</t>
  </si>
  <si>
    <t>Caio Viana</t>
  </si>
  <si>
    <t>Quarta e quinta-feira</t>
  </si>
  <si>
    <t>Phabricio Chagas</t>
  </si>
  <si>
    <t>Ryan Guimarães</t>
  </si>
  <si>
    <t>Guilherme Silva</t>
  </si>
  <si>
    <t>Adrean Herysson</t>
  </si>
  <si>
    <t>João Victor Mendes</t>
  </si>
  <si>
    <t>Luis Miguel Teles</t>
  </si>
  <si>
    <t>Thomas Jair</t>
  </si>
  <si>
    <t>Wesley Teodosyo</t>
  </si>
  <si>
    <t>Darlen Cardoso</t>
  </si>
  <si>
    <t>Victor de Castro</t>
  </si>
  <si>
    <t>Kauan Cardoso</t>
  </si>
  <si>
    <t>David Wilian</t>
  </si>
  <si>
    <t>João Carvalhao</t>
  </si>
  <si>
    <t>Kauan Coelho</t>
  </si>
  <si>
    <t>João Pedro Leonel</t>
  </si>
  <si>
    <t>Lucas Furlan</t>
  </si>
  <si>
    <t>Kaique Oliveira</t>
  </si>
  <si>
    <t>João Lucas Maranduba</t>
  </si>
  <si>
    <t>Bernardo Ivo</t>
  </si>
  <si>
    <t>Mario Bruno</t>
  </si>
  <si>
    <t>Luca do Nascimento</t>
  </si>
  <si>
    <t>Jonatha Gustavo</t>
  </si>
  <si>
    <t>Kauan Henrique</t>
  </si>
  <si>
    <t>David Steffen</t>
  </si>
  <si>
    <t>Matheus Rodrigues</t>
  </si>
  <si>
    <t>Matheus Silva</t>
  </si>
  <si>
    <t>Cauã dos Santos</t>
  </si>
  <si>
    <t>Daniel Brayan</t>
  </si>
  <si>
    <t>Enzo de Castro</t>
  </si>
  <si>
    <t>Daniel da Silva Coelho</t>
  </si>
  <si>
    <t>Joel Barbosa</t>
  </si>
  <si>
    <t>Gabriel Sergio</t>
  </si>
  <si>
    <t>João Eduardo Monteiro</t>
  </si>
  <si>
    <t>Diogo Teixeira</t>
  </si>
  <si>
    <t>Leonardo Silva</t>
  </si>
  <si>
    <t>Aderson Santos dos Reis</t>
  </si>
  <si>
    <t>Aislan Shelmer</t>
  </si>
  <si>
    <t>Nathan Henrique</t>
  </si>
  <si>
    <t>Otavio Brandão</t>
  </si>
  <si>
    <t>Gabriel Felipe</t>
  </si>
  <si>
    <t>Pedro Henrique Cunha</t>
  </si>
  <si>
    <t>Gustavo Lobo</t>
  </si>
  <si>
    <t>Saulo Khalil</t>
  </si>
  <si>
    <t>Renato Bentes</t>
  </si>
  <si>
    <t>Kaio Nunes</t>
  </si>
  <si>
    <t>Yeudhi</t>
  </si>
  <si>
    <t>Felipe Prince</t>
  </si>
  <si>
    <t>Miguel Alves</t>
  </si>
  <si>
    <t>PRATA</t>
  </si>
  <si>
    <t>BRONZE</t>
  </si>
  <si>
    <t>UBATUBA</t>
  </si>
  <si>
    <t>LIBERTADORES</t>
  </si>
  <si>
    <t>BRASILEIRÃO</t>
  </si>
  <si>
    <t>Campeão</t>
  </si>
  <si>
    <t>Vice-campeão</t>
  </si>
  <si>
    <t>Gabriel Ferreira</t>
  </si>
  <si>
    <t>Paulo Henrique Rodrigues</t>
  </si>
  <si>
    <t>Jonas Bernardo</t>
  </si>
  <si>
    <t>Yuri Ferreira</t>
  </si>
  <si>
    <t>Mateus Fernando Viana</t>
  </si>
  <si>
    <t>Vitor Barbosa</t>
  </si>
  <si>
    <t>Raphael Gabriel</t>
  </si>
  <si>
    <t>Kleber Henrique</t>
  </si>
  <si>
    <t>João Pedro Luiz</t>
  </si>
  <si>
    <t>Victor Amorim</t>
  </si>
  <si>
    <t>Guilherme Campos Oliveira</t>
  </si>
  <si>
    <t>Bruno Inácio</t>
  </si>
  <si>
    <t>Pedro Caetano</t>
  </si>
  <si>
    <t>Leandro Rosado</t>
  </si>
  <si>
    <t>Julio rodrigues</t>
  </si>
  <si>
    <t>Gustavo Martins</t>
  </si>
  <si>
    <t xml:space="preserve">Ryan </t>
  </si>
  <si>
    <t>Bruno dos Santos Leite</t>
  </si>
  <si>
    <t>Vinicius Oliveira</t>
  </si>
  <si>
    <t>Quinta-feira</t>
  </si>
  <si>
    <t>Gabriel Jordão</t>
  </si>
  <si>
    <t>Kawann Nicolas</t>
  </si>
  <si>
    <t>Luiz Henrique Reis</t>
  </si>
  <si>
    <t>Vinicius Silva</t>
  </si>
  <si>
    <t>Vinicius Passos</t>
  </si>
  <si>
    <t>Adriano Gomes</t>
  </si>
  <si>
    <t>Lucas Pedro de Sá</t>
  </si>
  <si>
    <t>Vitor Marques</t>
  </si>
  <si>
    <t>Mauricio Martins Xavier</t>
  </si>
  <si>
    <t>Rian da Conceição</t>
  </si>
  <si>
    <t>Denis dos Santos</t>
  </si>
  <si>
    <t>Alex Braga</t>
  </si>
  <si>
    <t>Vitor Riquelme</t>
  </si>
  <si>
    <t>Alex Sandro</t>
  </si>
  <si>
    <t>Willian Ferreira</t>
  </si>
  <si>
    <t>Gabriel José</t>
  </si>
  <si>
    <t>Davi de Jesus</t>
  </si>
  <si>
    <t>Vitor Gomes da Silva</t>
  </si>
  <si>
    <t>João Vitor</t>
  </si>
  <si>
    <t>Bruno dos Santos</t>
  </si>
  <si>
    <t>Breno Ideka</t>
  </si>
  <si>
    <t>Willian A'Alexandro</t>
  </si>
  <si>
    <t>Pedro Heleno</t>
  </si>
  <si>
    <t>Alexandre D. Leal Filho</t>
  </si>
  <si>
    <t>Alan W. Santos</t>
  </si>
  <si>
    <t>Luis Eduardo</t>
  </si>
  <si>
    <t>Renan Correa</t>
  </si>
  <si>
    <t>Daysy Xayany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</si>
</sst>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"/>
  </numFmts>
  <fonts count="7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32"/>
      <color indexed="17"/>
      <name val="Bauhaus 93"/>
      <family val="0"/>
    </font>
    <font>
      <sz val="24"/>
      <color indexed="17"/>
      <name val="Bauhaus 93"/>
      <family val="0"/>
    </font>
    <font>
      <sz val="28"/>
      <color indexed="17"/>
      <name val="Bauhaus 93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 style="dashed"/>
      <top style="thick">
        <color indexed="37"/>
      </top>
      <bottom style="dashed"/>
    </border>
    <border>
      <left style="dashed"/>
      <right style="dashed"/>
      <top style="thick">
        <color indexed="37"/>
      </top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thick">
        <color indexed="37"/>
      </top>
      <bottom style="dashed"/>
    </border>
    <border>
      <left style="dashed"/>
      <right style="thick">
        <color indexed="37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thick">
        <color indexed="37"/>
      </bottom>
    </border>
    <border>
      <left style="thick">
        <color indexed="37"/>
      </left>
      <right style="dashed"/>
      <top style="thick">
        <color indexed="37"/>
      </top>
      <bottom style="dashed"/>
    </border>
    <border>
      <left style="thick">
        <color indexed="37"/>
      </left>
      <right style="dashed"/>
      <top style="dashed"/>
      <bottom style="thick">
        <color indexed="37"/>
      </bottom>
    </border>
    <border>
      <left>
        <color indexed="63"/>
      </left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dashed"/>
      <bottom style="thick">
        <color indexed="37"/>
      </bottom>
    </border>
    <border>
      <left>
        <color indexed="63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37"/>
      </right>
      <top>
        <color indexed="63"/>
      </top>
      <bottom style="thick">
        <color indexed="37"/>
      </bottom>
    </border>
    <border>
      <left style="dashed"/>
      <right style="dashed"/>
      <top style="dashed"/>
      <bottom style="thick">
        <color indexed="16"/>
      </bottom>
    </border>
    <border>
      <left style="thick">
        <color indexed="37"/>
      </left>
      <right style="dashed"/>
      <top style="dashed"/>
      <bottom>
        <color indexed="63"/>
      </bottom>
    </border>
    <border>
      <left style="dashed"/>
      <right style="thick">
        <color indexed="16"/>
      </right>
      <top style="dashed"/>
      <bottom style="thick">
        <color indexed="16"/>
      </bottom>
    </border>
    <border>
      <left style="thick">
        <color indexed="37"/>
      </left>
      <right style="thick">
        <color indexed="37"/>
      </right>
      <top>
        <color indexed="63"/>
      </top>
      <bottom style="thick">
        <color indexed="37"/>
      </bottom>
    </border>
    <border>
      <left style="dashed"/>
      <right style="thick">
        <color indexed="37"/>
      </right>
      <top style="dashed"/>
      <bottom>
        <color indexed="63"/>
      </bottom>
    </border>
    <border>
      <left style="dashed"/>
      <right style="dashed"/>
      <top style="thick">
        <color indexed="37"/>
      </top>
      <bottom>
        <color indexed="63"/>
      </bottom>
    </border>
    <border>
      <left>
        <color indexed="63"/>
      </left>
      <right style="dashed"/>
      <top style="thick">
        <color indexed="37"/>
      </top>
      <bottom>
        <color indexed="63"/>
      </bottom>
    </border>
    <border>
      <left style="dashed"/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thick">
        <color indexed="37"/>
      </right>
      <top>
        <color indexed="63"/>
      </top>
      <bottom style="dashed"/>
    </border>
    <border>
      <left style="thick">
        <color indexed="37"/>
      </left>
      <right style="dashed"/>
      <top style="thick">
        <color indexed="37"/>
      </top>
      <bottom>
        <color indexed="63"/>
      </bottom>
    </border>
    <border>
      <left style="thick">
        <color indexed="37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16"/>
      </right>
      <top style="dashed"/>
      <bottom style="thick">
        <color indexed="37"/>
      </bottom>
    </border>
    <border>
      <left style="dashed"/>
      <right style="thick">
        <color indexed="16"/>
      </right>
      <top style="thick">
        <color indexed="37"/>
      </top>
      <bottom style="dashed"/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thick">
        <color indexed="37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1" fillId="36" borderId="0" xfId="0" applyFont="1" applyFill="1" applyAlignment="1">
      <alignment vertical="center"/>
    </xf>
    <xf numFmtId="0" fontId="1" fillId="36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36" borderId="0" xfId="0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 textRotation="90"/>
    </xf>
    <xf numFmtId="0" fontId="19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1" fillId="35" borderId="3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textRotation="90" wrapText="1"/>
    </xf>
    <xf numFmtId="0" fontId="1" fillId="35" borderId="45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5" fillId="33" borderId="53" xfId="0" applyFont="1" applyFill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5" fillId="33" borderId="54" xfId="0" applyFont="1" applyFill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35" borderId="5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0" fillId="37" borderId="0" xfId="0" applyFont="1" applyFill="1" applyAlignment="1">
      <alignment vertical="center"/>
    </xf>
    <xf numFmtId="0" fontId="71" fillId="37" borderId="0" xfId="0" applyFont="1" applyFill="1" applyAlignment="1">
      <alignment horizontal="left" vertical="center"/>
    </xf>
    <xf numFmtId="0" fontId="71" fillId="37" borderId="0" xfId="0" applyFont="1" applyFill="1" applyAlignment="1">
      <alignment/>
    </xf>
    <xf numFmtId="0" fontId="70" fillId="37" borderId="0" xfId="0" applyFont="1" applyFill="1" applyAlignment="1">
      <alignment horizontal="center" vertical="center"/>
    </xf>
    <xf numFmtId="0" fontId="72" fillId="37" borderId="0" xfId="0" applyFont="1" applyFill="1" applyAlignment="1">
      <alignment horizontal="center" vertical="center"/>
    </xf>
    <xf numFmtId="0" fontId="1" fillId="38" borderId="0" xfId="0" applyFont="1" applyFill="1" applyAlignment="1">
      <alignment vertical="center"/>
    </xf>
    <xf numFmtId="0" fontId="18" fillId="38" borderId="0" xfId="0" applyFont="1" applyFill="1" applyAlignment="1">
      <alignment/>
    </xf>
    <xf numFmtId="0" fontId="15" fillId="38" borderId="0" xfId="0" applyFont="1" applyFill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27" fillId="38" borderId="0" xfId="0" applyFont="1" applyFill="1" applyAlignment="1">
      <alignment horizontal="left" vertical="center"/>
    </xf>
    <xf numFmtId="0" fontId="27" fillId="38" borderId="0" xfId="0" applyFont="1" applyFill="1" applyAlignment="1">
      <alignment/>
    </xf>
    <xf numFmtId="0" fontId="4" fillId="38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1" fillId="35" borderId="56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left" vertical="center"/>
    </xf>
    <xf numFmtId="0" fontId="14" fillId="38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73" fillId="37" borderId="0" xfId="0" applyFont="1" applyFill="1" applyAlignment="1">
      <alignment horizontal="center" vertical="center"/>
    </xf>
    <xf numFmtId="0" fontId="74" fillId="38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75" fillId="0" borderId="28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textRotation="90" wrapText="1"/>
    </xf>
    <xf numFmtId="0" fontId="19" fillId="0" borderId="58" xfId="0" applyFont="1" applyBorder="1" applyAlignment="1">
      <alignment horizontal="center" vertical="center" textRotation="90" wrapText="1"/>
    </xf>
    <xf numFmtId="0" fontId="19" fillId="0" borderId="59" xfId="0" applyFont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0" borderId="61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19" fillId="0" borderId="60" xfId="0" applyFont="1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0" fontId="12" fillId="0" borderId="60" xfId="0" applyFont="1" applyBorder="1" applyAlignment="1">
      <alignment horizontal="center" vertical="center" textRotation="90" wrapText="1"/>
    </xf>
    <xf numFmtId="0" fontId="12" fillId="0" borderId="44" xfId="0" applyFont="1" applyBorder="1" applyAlignment="1">
      <alignment horizontal="center" vertical="center" textRotation="90" wrapText="1"/>
    </xf>
    <xf numFmtId="0" fontId="23" fillId="0" borderId="60" xfId="0" applyFont="1" applyBorder="1" applyAlignment="1">
      <alignment horizontal="center" vertical="center" textRotation="90" wrapText="1"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44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22" fillId="0" borderId="60" xfId="0" applyFont="1" applyBorder="1" applyAlignment="1">
      <alignment horizontal="center" vertical="center" textRotation="90" wrapText="1"/>
    </xf>
    <xf numFmtId="0" fontId="12" fillId="0" borderId="6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1724025</xdr:colOff>
      <xdr:row>2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514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1685925</xdr:colOff>
      <xdr:row>0</xdr:row>
      <xdr:rowOff>0</xdr:rowOff>
    </xdr:from>
    <xdr:to>
      <xdr:col>13</xdr:col>
      <xdr:colOff>19050</xdr:colOff>
      <xdr:row>3</xdr:row>
      <xdr:rowOff>19050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0"/>
          <a:ext cx="32099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Dezembro</a:t>
          </a:r>
          <a:r>
            <a:rPr lang="en-US" cap="none" sz="32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 </a:t>
          </a:r>
          <a:r>
            <a:rPr lang="en-US" cap="none" sz="32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2018</a:t>
          </a:r>
        </a:p>
      </xdr:txBody>
    </xdr:sp>
    <xdr:clientData/>
  </xdr:twoCellAnchor>
  <xdr:twoCellAnchor editAs="oneCell">
    <xdr:from>
      <xdr:col>12</xdr:col>
      <xdr:colOff>342900</xdr:colOff>
      <xdr:row>0</xdr:row>
      <xdr:rowOff>0</xdr:rowOff>
    </xdr:from>
    <xdr:to>
      <xdr:col>13</xdr:col>
      <xdr:colOff>904875</xdr:colOff>
      <xdr:row>3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914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123825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0</xdr:rowOff>
    </xdr:from>
    <xdr:to>
      <xdr:col>6</xdr:col>
      <xdr:colOff>781050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705100" y="0"/>
          <a:ext cx="2733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Dezembro</a:t>
          </a: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2018</a:t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6</xdr:col>
      <xdr:colOff>1314450</xdr:colOff>
      <xdr:row>4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0</xdr:rowOff>
    </xdr:from>
    <xdr:to>
      <xdr:col>2</xdr:col>
      <xdr:colOff>971550</xdr:colOff>
      <xdr:row>3</xdr:row>
      <xdr:rowOff>104775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0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123825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0</xdr:row>
      <xdr:rowOff>0</xdr:rowOff>
    </xdr:from>
    <xdr:to>
      <xdr:col>6</xdr:col>
      <xdr:colOff>800100</xdr:colOff>
      <xdr:row>3</xdr:row>
      <xdr:rowOff>57150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724150" y="0"/>
          <a:ext cx="2733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Dezembro</a:t>
          </a: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2018</a:t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6</xdr:col>
      <xdr:colOff>1314450</xdr:colOff>
      <xdr:row>4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942975</xdr:colOff>
      <xdr:row>4</xdr:row>
      <xdr:rowOff>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1724025</xdr:colOff>
      <xdr:row>2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514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1771650</xdr:colOff>
      <xdr:row>0</xdr:row>
      <xdr:rowOff>0</xdr:rowOff>
    </xdr:from>
    <xdr:to>
      <xdr:col>11</xdr:col>
      <xdr:colOff>333375</xdr:colOff>
      <xdr:row>3</xdr:row>
      <xdr:rowOff>85725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571750" y="0"/>
          <a:ext cx="2733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Dezembro</a:t>
          </a:r>
          <a:r>
            <a:rPr lang="en-US" cap="none" sz="28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 </a:t>
          </a:r>
          <a:r>
            <a:rPr lang="en-US" cap="none" sz="28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2018</a:t>
          </a:r>
        </a:p>
      </xdr:txBody>
    </xdr:sp>
    <xdr:clientData/>
  </xdr:twoCellAnchor>
  <xdr:twoCellAnchor editAs="oneCell">
    <xdr:from>
      <xdr:col>12</xdr:col>
      <xdr:colOff>190500</xdr:colOff>
      <xdr:row>0</xdr:row>
      <xdr:rowOff>0</xdr:rowOff>
    </xdr:from>
    <xdr:to>
      <xdr:col>13</xdr:col>
      <xdr:colOff>752475</xdr:colOff>
      <xdr:row>3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0"/>
          <a:ext cx="914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8"/>
  <sheetViews>
    <sheetView showGridLines="0" tabSelected="1" view="pageBreakPreview" zoomScale="96" zoomScaleNormal="128" zoomScaleSheetLayoutView="96" workbookViewId="0" topLeftCell="B1">
      <selection activeCell="F12" sqref="F12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13" width="5.28125" style="2" customWidth="1"/>
    <col min="14" max="14" width="14.00390625" style="1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1" ht="15"/>
    <row r="2" ht="15.75">
      <c r="F2" s="4"/>
    </row>
    <row r="3" spans="7:9" ht="15.75">
      <c r="G3" s="148"/>
      <c r="H3" s="149"/>
      <c r="I3" s="149"/>
    </row>
    <row r="4" spans="1:15" s="116" customFormat="1" ht="21" thickBot="1">
      <c r="A4" s="112"/>
      <c r="B4" s="113" t="s">
        <v>23</v>
      </c>
      <c r="C4" s="114"/>
      <c r="D4" s="114"/>
      <c r="E4" s="112"/>
      <c r="F4" s="115"/>
      <c r="G4" s="115"/>
      <c r="H4" s="111" t="s">
        <v>35</v>
      </c>
      <c r="I4" s="115"/>
      <c r="J4" s="115"/>
      <c r="K4" s="115"/>
      <c r="L4" s="115"/>
      <c r="M4" s="115"/>
      <c r="N4" s="112"/>
      <c r="O4" s="103"/>
    </row>
    <row r="5" spans="1:15" s="3" customFormat="1" ht="15.75" customHeight="1" thickBot="1" thickTop="1">
      <c r="A5" s="142" t="s">
        <v>28</v>
      </c>
      <c r="B5" s="132" t="s">
        <v>27</v>
      </c>
      <c r="C5" s="84" t="s">
        <v>11</v>
      </c>
      <c r="D5" s="85" t="s">
        <v>12</v>
      </c>
      <c r="E5" s="86" t="s">
        <v>0</v>
      </c>
      <c r="F5" s="87" t="s">
        <v>1</v>
      </c>
      <c r="G5" s="87" t="s">
        <v>2</v>
      </c>
      <c r="H5" s="87" t="s">
        <v>3</v>
      </c>
      <c r="I5" s="87" t="s">
        <v>7</v>
      </c>
      <c r="J5" s="87" t="s">
        <v>8</v>
      </c>
      <c r="K5" s="87" t="s">
        <v>4</v>
      </c>
      <c r="L5" s="87" t="s">
        <v>5</v>
      </c>
      <c r="M5" s="88" t="s">
        <v>6</v>
      </c>
      <c r="N5" s="94" t="s">
        <v>30</v>
      </c>
      <c r="O5" s="22"/>
    </row>
    <row r="6" spans="1:14" s="5" customFormat="1" ht="15" customHeight="1" thickTop="1">
      <c r="A6" s="147"/>
      <c r="B6" s="133"/>
      <c r="C6" s="56">
        <v>1</v>
      </c>
      <c r="D6" s="26"/>
      <c r="E6" s="57" t="s">
        <v>51</v>
      </c>
      <c r="F6" s="58">
        <f>H6*3+I6*1</f>
        <v>15</v>
      </c>
      <c r="G6" s="58">
        <f>H6+I6+J6</f>
        <v>5</v>
      </c>
      <c r="H6" s="58">
        <v>5</v>
      </c>
      <c r="I6" s="58">
        <v>0</v>
      </c>
      <c r="J6" s="58">
        <v>0</v>
      </c>
      <c r="K6" s="58">
        <v>14</v>
      </c>
      <c r="L6" s="58">
        <v>2</v>
      </c>
      <c r="M6" s="59">
        <f>K6-L6</f>
        <v>12</v>
      </c>
      <c r="N6" s="74" t="s">
        <v>445</v>
      </c>
    </row>
    <row r="7" spans="1:14" ht="15" customHeight="1" thickBot="1">
      <c r="A7" s="141"/>
      <c r="B7" s="133"/>
      <c r="C7" s="60">
        <v>9</v>
      </c>
      <c r="D7" s="30">
        <v>1</v>
      </c>
      <c r="E7" s="61" t="s">
        <v>50</v>
      </c>
      <c r="F7" s="31">
        <f>H7*3+I7*1</f>
        <v>9</v>
      </c>
      <c r="G7" s="31">
        <f>H7+I7+J7</f>
        <v>5</v>
      </c>
      <c r="H7" s="31">
        <v>3</v>
      </c>
      <c r="I7" s="31">
        <v>0</v>
      </c>
      <c r="J7" s="31">
        <v>2</v>
      </c>
      <c r="K7" s="31">
        <v>13</v>
      </c>
      <c r="L7" s="31">
        <v>5</v>
      </c>
      <c r="M7" s="62">
        <f>K7-L7</f>
        <v>8</v>
      </c>
      <c r="N7" s="75" t="s">
        <v>446</v>
      </c>
    </row>
    <row r="8" spans="1:16" ht="18" customHeight="1" thickTop="1">
      <c r="A8" s="140" t="s">
        <v>440</v>
      </c>
      <c r="B8" s="133"/>
      <c r="C8" s="56">
        <v>8</v>
      </c>
      <c r="D8" s="26">
        <v>1</v>
      </c>
      <c r="E8" s="57" t="s">
        <v>38</v>
      </c>
      <c r="F8" s="58">
        <f>H8*3+I8*1</f>
        <v>12</v>
      </c>
      <c r="G8" s="58">
        <f>H8+I8+J8</f>
        <v>5</v>
      </c>
      <c r="H8" s="58">
        <v>4</v>
      </c>
      <c r="I8" s="58">
        <v>0</v>
      </c>
      <c r="J8" s="58">
        <v>1</v>
      </c>
      <c r="K8" s="58">
        <v>14</v>
      </c>
      <c r="L8" s="58">
        <v>4</v>
      </c>
      <c r="M8" s="59">
        <f>K8-L8</f>
        <v>10</v>
      </c>
      <c r="N8" s="74" t="s">
        <v>445</v>
      </c>
      <c r="P8" s="3"/>
    </row>
    <row r="9" spans="1:16" ht="18" customHeight="1" thickBot="1">
      <c r="A9" s="141"/>
      <c r="B9" s="133"/>
      <c r="C9" s="60">
        <v>2</v>
      </c>
      <c r="D9" s="30"/>
      <c r="E9" s="61" t="s">
        <v>40</v>
      </c>
      <c r="F9" s="31">
        <f>H9*3+I9*1</f>
        <v>7</v>
      </c>
      <c r="G9" s="31">
        <f>H9+I9+J9</f>
        <v>5</v>
      </c>
      <c r="H9" s="31">
        <v>2</v>
      </c>
      <c r="I9" s="31">
        <v>1</v>
      </c>
      <c r="J9" s="31">
        <v>2</v>
      </c>
      <c r="K9" s="31">
        <v>9</v>
      </c>
      <c r="L9" s="31">
        <v>7</v>
      </c>
      <c r="M9" s="62">
        <f>K9-L9</f>
        <v>2</v>
      </c>
      <c r="N9" s="75" t="s">
        <v>446</v>
      </c>
      <c r="P9" s="3"/>
    </row>
    <row r="10" spans="1:16" ht="18" customHeight="1" thickTop="1">
      <c r="A10" s="140" t="s">
        <v>441</v>
      </c>
      <c r="B10" s="133"/>
      <c r="C10" s="97">
        <v>2</v>
      </c>
      <c r="D10" s="87"/>
      <c r="E10" s="100" t="s">
        <v>47</v>
      </c>
      <c r="F10" s="58">
        <f aca="true" t="shared" si="0" ref="F10:F17">H10*3+I10*1</f>
        <v>5</v>
      </c>
      <c r="G10" s="58">
        <f aca="true" t="shared" si="1" ref="G10:G17">H10+I10+J10</f>
        <v>4</v>
      </c>
      <c r="H10" s="101">
        <v>1</v>
      </c>
      <c r="I10" s="101">
        <v>2</v>
      </c>
      <c r="J10" s="101">
        <v>1</v>
      </c>
      <c r="K10" s="101">
        <v>9</v>
      </c>
      <c r="L10" s="101">
        <v>5</v>
      </c>
      <c r="M10" s="59">
        <f aca="true" t="shared" si="2" ref="M10:M17">K10-L10</f>
        <v>4</v>
      </c>
      <c r="N10" s="74" t="s">
        <v>445</v>
      </c>
      <c r="P10" s="3"/>
    </row>
    <row r="11" spans="1:18" ht="18" customHeight="1" thickBot="1">
      <c r="A11" s="141"/>
      <c r="B11" s="133"/>
      <c r="C11" s="60">
        <f>1+2</f>
        <v>3</v>
      </c>
      <c r="D11" s="30">
        <v>1</v>
      </c>
      <c r="E11" s="98" t="s">
        <v>52</v>
      </c>
      <c r="F11" s="31">
        <f t="shared" si="0"/>
        <v>5</v>
      </c>
      <c r="G11" s="31">
        <f t="shared" si="1"/>
        <v>4</v>
      </c>
      <c r="H11" s="31">
        <v>1</v>
      </c>
      <c r="I11" s="31">
        <v>2</v>
      </c>
      <c r="J11" s="31">
        <v>1</v>
      </c>
      <c r="K11" s="31">
        <v>5</v>
      </c>
      <c r="L11" s="31">
        <v>6</v>
      </c>
      <c r="M11" s="102">
        <f t="shared" si="2"/>
        <v>-1</v>
      </c>
      <c r="N11" s="75" t="s">
        <v>446</v>
      </c>
      <c r="P11" s="20"/>
      <c r="Q11" s="21"/>
      <c r="R11" s="21"/>
    </row>
    <row r="12" spans="1:18" ht="18" customHeight="1" thickTop="1">
      <c r="A12" s="140" t="s">
        <v>442</v>
      </c>
      <c r="B12" s="133"/>
      <c r="C12" s="56">
        <v>3</v>
      </c>
      <c r="D12" s="26"/>
      <c r="E12" s="57" t="s">
        <v>48</v>
      </c>
      <c r="F12" s="58">
        <f t="shared" si="0"/>
        <v>5</v>
      </c>
      <c r="G12" s="58">
        <f t="shared" si="1"/>
        <v>4</v>
      </c>
      <c r="H12" s="58">
        <v>1</v>
      </c>
      <c r="I12" s="58">
        <v>2</v>
      </c>
      <c r="J12" s="58">
        <v>1</v>
      </c>
      <c r="K12" s="58">
        <v>3</v>
      </c>
      <c r="L12" s="58">
        <v>4</v>
      </c>
      <c r="M12" s="119">
        <f t="shared" si="2"/>
        <v>-1</v>
      </c>
      <c r="N12" s="117" t="s">
        <v>445</v>
      </c>
      <c r="P12" s="20"/>
      <c r="Q12" s="21"/>
      <c r="R12" s="21"/>
    </row>
    <row r="13" spans="1:18" ht="18" customHeight="1" thickBot="1">
      <c r="A13" s="145"/>
      <c r="B13" s="133"/>
      <c r="C13" s="60">
        <v>3</v>
      </c>
      <c r="D13" s="30"/>
      <c r="E13" s="61" t="s">
        <v>43</v>
      </c>
      <c r="F13" s="31">
        <f t="shared" si="0"/>
        <v>5</v>
      </c>
      <c r="G13" s="31">
        <f t="shared" si="1"/>
        <v>4</v>
      </c>
      <c r="H13" s="31">
        <v>1</v>
      </c>
      <c r="I13" s="31">
        <v>2</v>
      </c>
      <c r="J13" s="31">
        <v>1</v>
      </c>
      <c r="K13" s="31">
        <v>4</v>
      </c>
      <c r="L13" s="31">
        <v>7</v>
      </c>
      <c r="M13" s="102">
        <f t="shared" si="2"/>
        <v>-3</v>
      </c>
      <c r="N13" s="118" t="s">
        <v>446</v>
      </c>
      <c r="P13" s="20"/>
      <c r="Q13" s="21"/>
      <c r="R13" s="21"/>
    </row>
    <row r="14" spans="1:18" ht="18" customHeight="1" thickTop="1">
      <c r="A14" s="140" t="s">
        <v>443</v>
      </c>
      <c r="B14" s="133"/>
      <c r="C14" s="56">
        <v>13</v>
      </c>
      <c r="D14" s="26">
        <v>1</v>
      </c>
      <c r="E14" s="57" t="s">
        <v>49</v>
      </c>
      <c r="F14" s="58">
        <f t="shared" si="0"/>
        <v>6</v>
      </c>
      <c r="G14" s="58">
        <f t="shared" si="1"/>
        <v>4</v>
      </c>
      <c r="H14" s="58">
        <v>2</v>
      </c>
      <c r="I14" s="58">
        <v>0</v>
      </c>
      <c r="J14" s="58">
        <v>2</v>
      </c>
      <c r="K14" s="58">
        <v>9</v>
      </c>
      <c r="L14" s="58">
        <v>7</v>
      </c>
      <c r="M14" s="119">
        <f t="shared" si="2"/>
        <v>2</v>
      </c>
      <c r="N14" s="117" t="s">
        <v>445</v>
      </c>
      <c r="P14" s="20"/>
      <c r="Q14" s="21"/>
      <c r="R14" s="21"/>
    </row>
    <row r="15" spans="1:18" ht="18" customHeight="1" thickBot="1">
      <c r="A15" s="145"/>
      <c r="B15" s="133"/>
      <c r="C15" s="60">
        <v>5</v>
      </c>
      <c r="D15" s="30">
        <v>1</v>
      </c>
      <c r="E15" s="61" t="s">
        <v>53</v>
      </c>
      <c r="F15" s="31">
        <f t="shared" si="0"/>
        <v>1</v>
      </c>
      <c r="G15" s="31">
        <f t="shared" si="1"/>
        <v>4</v>
      </c>
      <c r="H15" s="31">
        <v>0</v>
      </c>
      <c r="I15" s="31">
        <v>1</v>
      </c>
      <c r="J15" s="31">
        <v>3</v>
      </c>
      <c r="K15" s="31">
        <v>2</v>
      </c>
      <c r="L15" s="31">
        <v>7</v>
      </c>
      <c r="M15" s="102">
        <f t="shared" si="2"/>
        <v>-5</v>
      </c>
      <c r="N15" s="118" t="s">
        <v>446</v>
      </c>
      <c r="P15" s="20"/>
      <c r="Q15" s="21"/>
      <c r="R15" s="21"/>
    </row>
    <row r="16" spans="1:18" ht="18" customHeight="1" thickTop="1">
      <c r="A16" s="140" t="s">
        <v>444</v>
      </c>
      <c r="B16" s="133"/>
      <c r="C16" s="56">
        <v>3</v>
      </c>
      <c r="D16" s="26"/>
      <c r="E16" s="57" t="s">
        <v>54</v>
      </c>
      <c r="F16" s="58">
        <f t="shared" si="0"/>
        <v>3</v>
      </c>
      <c r="G16" s="58">
        <f t="shared" si="1"/>
        <v>4</v>
      </c>
      <c r="H16" s="58">
        <v>1</v>
      </c>
      <c r="I16" s="58">
        <v>0</v>
      </c>
      <c r="J16" s="58">
        <v>3</v>
      </c>
      <c r="K16" s="58">
        <v>2</v>
      </c>
      <c r="L16" s="58">
        <v>13</v>
      </c>
      <c r="M16" s="119">
        <f t="shared" si="2"/>
        <v>-11</v>
      </c>
      <c r="N16" s="117" t="s">
        <v>445</v>
      </c>
      <c r="P16" s="20"/>
      <c r="Q16" s="21"/>
      <c r="R16" s="21"/>
    </row>
    <row r="17" spans="1:18" ht="18" customHeight="1" thickBot="1">
      <c r="A17" s="145"/>
      <c r="B17" s="133"/>
      <c r="C17" s="60">
        <v>3</v>
      </c>
      <c r="D17" s="30"/>
      <c r="E17" s="61" t="s">
        <v>46</v>
      </c>
      <c r="F17" s="31">
        <f t="shared" si="0"/>
        <v>0</v>
      </c>
      <c r="G17" s="31">
        <f t="shared" si="1"/>
        <v>4</v>
      </c>
      <c r="H17" s="31">
        <v>0</v>
      </c>
      <c r="I17" s="31">
        <v>0</v>
      </c>
      <c r="J17" s="31">
        <v>4</v>
      </c>
      <c r="K17" s="31">
        <v>1</v>
      </c>
      <c r="L17" s="31">
        <v>18</v>
      </c>
      <c r="M17" s="102">
        <f t="shared" si="2"/>
        <v>-17</v>
      </c>
      <c r="N17" s="118" t="s">
        <v>446</v>
      </c>
      <c r="P17" s="20"/>
      <c r="Q17" s="21"/>
      <c r="R17" s="21"/>
    </row>
    <row r="18" spans="1:14" ht="15" customHeight="1" thickBot="1" thickTop="1">
      <c r="A18" s="81"/>
      <c r="B18" s="134"/>
      <c r="C18" s="99">
        <f>SUM(C6:C17)</f>
        <v>55</v>
      </c>
      <c r="D18" s="63">
        <f>SUM(D6:D17)</f>
        <v>5</v>
      </c>
      <c r="E18" s="64"/>
      <c r="F18" s="65"/>
      <c r="G18" s="65">
        <f>SUM(G6:G17)</f>
        <v>52</v>
      </c>
      <c r="H18" s="65"/>
      <c r="I18" s="65"/>
      <c r="J18" s="65"/>
      <c r="K18" s="65">
        <f>SUM(K6:K17)</f>
        <v>85</v>
      </c>
      <c r="L18" s="65">
        <f>SUM(L6:L17)</f>
        <v>85</v>
      </c>
      <c r="M18" s="66"/>
      <c r="N18" s="65"/>
    </row>
    <row r="19" spans="1:14" ht="9.75" customHeight="1" thickBot="1" thickTop="1">
      <c r="A19" s="36"/>
      <c r="B19" s="36"/>
      <c r="C19" s="35"/>
      <c r="D19" s="35"/>
      <c r="E19" s="35"/>
      <c r="F19" s="36"/>
      <c r="G19" s="36"/>
      <c r="H19" s="36"/>
      <c r="I19" s="36"/>
      <c r="J19" s="36"/>
      <c r="K19" s="36"/>
      <c r="L19" s="36"/>
      <c r="M19" s="36"/>
      <c r="N19" s="35"/>
    </row>
    <row r="20" spans="1:15" s="3" customFormat="1" ht="15.75" customHeight="1" thickBot="1" thickTop="1">
      <c r="A20" s="142" t="s">
        <v>28</v>
      </c>
      <c r="B20" s="132" t="s">
        <v>24</v>
      </c>
      <c r="C20" s="97" t="s">
        <v>11</v>
      </c>
      <c r="D20" s="85" t="s">
        <v>12</v>
      </c>
      <c r="E20" s="86" t="s">
        <v>0</v>
      </c>
      <c r="F20" s="87" t="s">
        <v>1</v>
      </c>
      <c r="G20" s="87" t="s">
        <v>2</v>
      </c>
      <c r="H20" s="87" t="s">
        <v>3</v>
      </c>
      <c r="I20" s="87" t="s">
        <v>7</v>
      </c>
      <c r="J20" s="87" t="s">
        <v>8</v>
      </c>
      <c r="K20" s="87" t="s">
        <v>4</v>
      </c>
      <c r="L20" s="87" t="s">
        <v>5</v>
      </c>
      <c r="M20" s="88" t="s">
        <v>6</v>
      </c>
      <c r="N20" s="94" t="s">
        <v>30</v>
      </c>
      <c r="O20" s="22"/>
    </row>
    <row r="21" spans="1:14" s="5" customFormat="1" ht="15" customHeight="1" thickTop="1">
      <c r="A21" s="147"/>
      <c r="B21" s="133"/>
      <c r="C21" s="56">
        <v>4</v>
      </c>
      <c r="D21" s="26">
        <v>1</v>
      </c>
      <c r="E21" s="57" t="s">
        <v>60</v>
      </c>
      <c r="F21" s="58">
        <f aca="true" t="shared" si="3" ref="F21:F30">H21*3+I21*1</f>
        <v>15</v>
      </c>
      <c r="G21" s="58">
        <f aca="true" t="shared" si="4" ref="G21:G30">H21+I21+J21</f>
        <v>5</v>
      </c>
      <c r="H21" s="58">
        <v>5</v>
      </c>
      <c r="I21" s="58">
        <v>0</v>
      </c>
      <c r="J21" s="58">
        <v>0</v>
      </c>
      <c r="K21" s="58">
        <v>16</v>
      </c>
      <c r="L21" s="58">
        <v>3</v>
      </c>
      <c r="M21" s="59">
        <f aca="true" t="shared" si="5" ref="M21:M30">K21-L21</f>
        <v>13</v>
      </c>
      <c r="N21" s="74" t="s">
        <v>445</v>
      </c>
    </row>
    <row r="22" spans="1:14" s="5" customFormat="1" ht="15" customHeight="1" thickBot="1">
      <c r="A22" s="141"/>
      <c r="B22" s="133"/>
      <c r="C22" s="60">
        <v>3</v>
      </c>
      <c r="D22" s="30">
        <v>1</v>
      </c>
      <c r="E22" s="61" t="s">
        <v>55</v>
      </c>
      <c r="F22" s="31">
        <f t="shared" si="3"/>
        <v>10</v>
      </c>
      <c r="G22" s="31">
        <f t="shared" si="4"/>
        <v>5</v>
      </c>
      <c r="H22" s="31">
        <v>3</v>
      </c>
      <c r="I22" s="31">
        <v>1</v>
      </c>
      <c r="J22" s="31">
        <v>1</v>
      </c>
      <c r="K22" s="31">
        <v>13</v>
      </c>
      <c r="L22" s="31">
        <v>3</v>
      </c>
      <c r="M22" s="62">
        <f t="shared" si="5"/>
        <v>10</v>
      </c>
      <c r="N22" s="75" t="s">
        <v>446</v>
      </c>
    </row>
    <row r="23" spans="1:14" ht="18" customHeight="1" thickTop="1">
      <c r="A23" s="140" t="s">
        <v>440</v>
      </c>
      <c r="B23" s="133"/>
      <c r="C23" s="56">
        <v>3</v>
      </c>
      <c r="D23" s="26">
        <v>1</v>
      </c>
      <c r="E23" s="57" t="s">
        <v>38</v>
      </c>
      <c r="F23" s="58">
        <f t="shared" si="3"/>
        <v>10</v>
      </c>
      <c r="G23" s="58">
        <f t="shared" si="4"/>
        <v>5</v>
      </c>
      <c r="H23" s="58">
        <v>3</v>
      </c>
      <c r="I23" s="58">
        <v>1</v>
      </c>
      <c r="J23" s="58">
        <v>1</v>
      </c>
      <c r="K23" s="58">
        <v>15</v>
      </c>
      <c r="L23" s="58">
        <v>3</v>
      </c>
      <c r="M23" s="59">
        <f t="shared" si="5"/>
        <v>12</v>
      </c>
      <c r="N23" s="74" t="s">
        <v>445</v>
      </c>
    </row>
    <row r="24" spans="1:18" ht="18" customHeight="1" thickBot="1">
      <c r="A24" s="141"/>
      <c r="B24" s="133"/>
      <c r="C24" s="60">
        <v>4</v>
      </c>
      <c r="D24" s="30"/>
      <c r="E24" s="61" t="s">
        <v>53</v>
      </c>
      <c r="F24" s="31">
        <f t="shared" si="3"/>
        <v>6</v>
      </c>
      <c r="G24" s="31">
        <f t="shared" si="4"/>
        <v>5</v>
      </c>
      <c r="H24" s="31">
        <v>2</v>
      </c>
      <c r="I24" s="31">
        <v>0</v>
      </c>
      <c r="J24" s="31">
        <v>3</v>
      </c>
      <c r="K24" s="31">
        <v>5</v>
      </c>
      <c r="L24" s="31">
        <v>8</v>
      </c>
      <c r="M24" s="62">
        <f t="shared" si="5"/>
        <v>-3</v>
      </c>
      <c r="N24" s="75" t="s">
        <v>446</v>
      </c>
      <c r="P24" s="20"/>
      <c r="Q24" s="21"/>
      <c r="R24" s="21"/>
    </row>
    <row r="25" spans="1:18" ht="18" customHeight="1" thickTop="1">
      <c r="A25" s="140" t="s">
        <v>441</v>
      </c>
      <c r="B25" s="133"/>
      <c r="C25" s="56">
        <v>3</v>
      </c>
      <c r="D25" s="26"/>
      <c r="E25" s="57" t="s">
        <v>56</v>
      </c>
      <c r="F25" s="58">
        <f t="shared" si="3"/>
        <v>7</v>
      </c>
      <c r="G25" s="58">
        <f t="shared" si="4"/>
        <v>4</v>
      </c>
      <c r="H25" s="58">
        <v>2</v>
      </c>
      <c r="I25" s="58">
        <v>1</v>
      </c>
      <c r="J25" s="58">
        <v>1</v>
      </c>
      <c r="K25" s="58">
        <v>5</v>
      </c>
      <c r="L25" s="58">
        <v>6</v>
      </c>
      <c r="M25" s="59">
        <f t="shared" si="5"/>
        <v>-1</v>
      </c>
      <c r="N25" s="74" t="s">
        <v>445</v>
      </c>
      <c r="P25" s="20"/>
      <c r="Q25" s="21"/>
      <c r="R25" s="21"/>
    </row>
    <row r="26" spans="1:18" ht="18" customHeight="1" thickBot="1">
      <c r="A26" s="141"/>
      <c r="B26" s="133"/>
      <c r="C26" s="60">
        <v>3</v>
      </c>
      <c r="D26" s="30"/>
      <c r="E26" s="61" t="s">
        <v>57</v>
      </c>
      <c r="F26" s="31">
        <f t="shared" si="3"/>
        <v>4</v>
      </c>
      <c r="G26" s="31">
        <f t="shared" si="4"/>
        <v>4</v>
      </c>
      <c r="H26" s="31">
        <v>1</v>
      </c>
      <c r="I26" s="31">
        <v>1</v>
      </c>
      <c r="J26" s="31">
        <v>2</v>
      </c>
      <c r="K26" s="31">
        <v>3</v>
      </c>
      <c r="L26" s="31">
        <v>4</v>
      </c>
      <c r="M26" s="62">
        <f t="shared" si="5"/>
        <v>-1</v>
      </c>
      <c r="N26" s="75" t="s">
        <v>446</v>
      </c>
      <c r="P26" s="20"/>
      <c r="Q26" s="21"/>
      <c r="R26" s="21"/>
    </row>
    <row r="27" spans="1:18" ht="18" customHeight="1" thickTop="1">
      <c r="A27" s="140" t="s">
        <v>442</v>
      </c>
      <c r="B27" s="133"/>
      <c r="C27" s="56">
        <v>1</v>
      </c>
      <c r="D27" s="26"/>
      <c r="E27" s="57" t="s">
        <v>48</v>
      </c>
      <c r="F27" s="58">
        <f t="shared" si="3"/>
        <v>5</v>
      </c>
      <c r="G27" s="58">
        <f t="shared" si="4"/>
        <v>4</v>
      </c>
      <c r="H27" s="58">
        <v>1</v>
      </c>
      <c r="I27" s="58">
        <v>2</v>
      </c>
      <c r="J27" s="58">
        <v>1</v>
      </c>
      <c r="K27" s="58">
        <v>5</v>
      </c>
      <c r="L27" s="58">
        <v>6</v>
      </c>
      <c r="M27" s="59">
        <f t="shared" si="5"/>
        <v>-1</v>
      </c>
      <c r="N27" s="74" t="s">
        <v>445</v>
      </c>
      <c r="P27" s="20"/>
      <c r="Q27" s="21"/>
      <c r="R27" s="21"/>
    </row>
    <row r="28" spans="1:18" ht="18" customHeight="1" thickBot="1">
      <c r="A28" s="141"/>
      <c r="B28" s="133"/>
      <c r="C28" s="60"/>
      <c r="D28" s="30"/>
      <c r="E28" s="98" t="s">
        <v>58</v>
      </c>
      <c r="F28" s="31">
        <f t="shared" si="3"/>
        <v>3</v>
      </c>
      <c r="G28" s="31">
        <f t="shared" si="4"/>
        <v>4</v>
      </c>
      <c r="H28" s="31">
        <v>1</v>
      </c>
      <c r="I28" s="31">
        <v>0</v>
      </c>
      <c r="J28" s="31">
        <v>3</v>
      </c>
      <c r="K28" s="31">
        <v>5</v>
      </c>
      <c r="L28" s="31">
        <v>11</v>
      </c>
      <c r="M28" s="62">
        <f t="shared" si="5"/>
        <v>-6</v>
      </c>
      <c r="N28" s="75" t="s">
        <v>446</v>
      </c>
      <c r="P28" s="20"/>
      <c r="Q28" s="21"/>
      <c r="R28" s="21"/>
    </row>
    <row r="29" spans="1:18" ht="18" customHeight="1" thickTop="1">
      <c r="A29" s="140" t="s">
        <v>443</v>
      </c>
      <c r="B29" s="133"/>
      <c r="C29" s="56">
        <v>2</v>
      </c>
      <c r="D29" s="26"/>
      <c r="E29" s="57" t="s">
        <v>59</v>
      </c>
      <c r="F29" s="58">
        <f t="shared" si="3"/>
        <v>3</v>
      </c>
      <c r="G29" s="58">
        <f t="shared" si="4"/>
        <v>4</v>
      </c>
      <c r="H29" s="58">
        <v>1</v>
      </c>
      <c r="I29" s="58">
        <v>0</v>
      </c>
      <c r="J29" s="58">
        <v>3</v>
      </c>
      <c r="K29" s="58">
        <v>4</v>
      </c>
      <c r="L29" s="58">
        <v>4</v>
      </c>
      <c r="M29" s="59">
        <f t="shared" si="5"/>
        <v>0</v>
      </c>
      <c r="N29" s="95" t="s">
        <v>445</v>
      </c>
      <c r="P29" s="20"/>
      <c r="Q29" s="21"/>
      <c r="R29" s="21"/>
    </row>
    <row r="30" spans="1:18" ht="18" customHeight="1" thickBot="1">
      <c r="A30" s="145"/>
      <c r="B30" s="133"/>
      <c r="C30" s="60">
        <v>1</v>
      </c>
      <c r="D30" s="30"/>
      <c r="E30" s="61" t="s">
        <v>45</v>
      </c>
      <c r="F30" s="31">
        <f t="shared" si="3"/>
        <v>0</v>
      </c>
      <c r="G30" s="31">
        <f t="shared" si="4"/>
        <v>4</v>
      </c>
      <c r="H30" s="31">
        <v>0</v>
      </c>
      <c r="I30" s="31">
        <v>0</v>
      </c>
      <c r="J30" s="31">
        <v>4</v>
      </c>
      <c r="K30" s="31">
        <v>1</v>
      </c>
      <c r="L30" s="31">
        <v>24</v>
      </c>
      <c r="M30" s="62">
        <f t="shared" si="5"/>
        <v>-23</v>
      </c>
      <c r="N30" s="96" t="s">
        <v>446</v>
      </c>
      <c r="P30" s="20"/>
      <c r="Q30" s="21"/>
      <c r="R30" s="21"/>
    </row>
    <row r="31" spans="1:14" ht="15" customHeight="1" thickBot="1" thickTop="1">
      <c r="A31" s="51"/>
      <c r="B31" s="134"/>
      <c r="C31" s="55">
        <f>SUM(C21:C28)</f>
        <v>21</v>
      </c>
      <c r="D31" s="63">
        <f>SUM(D21:D28)</f>
        <v>3</v>
      </c>
      <c r="E31" s="64"/>
      <c r="F31" s="65"/>
      <c r="G31" s="65">
        <f>SUM(G21:G30)</f>
        <v>44</v>
      </c>
      <c r="H31" s="65"/>
      <c r="I31" s="65"/>
      <c r="J31" s="65"/>
      <c r="K31" s="65">
        <f>SUM(K21:K30)</f>
        <v>72</v>
      </c>
      <c r="L31" s="65">
        <f>SUM(L21:L30)</f>
        <v>72</v>
      </c>
      <c r="M31" s="66"/>
      <c r="N31" s="65"/>
    </row>
    <row r="32" spans="2:14" ht="9.75" customHeight="1" thickBot="1" thickTop="1">
      <c r="B32" s="36"/>
      <c r="C32" s="35"/>
      <c r="D32" s="35"/>
      <c r="E32" s="35"/>
      <c r="F32" s="36"/>
      <c r="G32" s="36"/>
      <c r="H32" s="36"/>
      <c r="I32" s="36"/>
      <c r="J32" s="36"/>
      <c r="K32" s="36"/>
      <c r="L32" s="36"/>
      <c r="M32" s="36"/>
      <c r="N32" s="35"/>
    </row>
    <row r="33" spans="1:15" s="3" customFormat="1" ht="12" customHeight="1" thickBot="1" thickTop="1">
      <c r="A33" s="142" t="s">
        <v>28</v>
      </c>
      <c r="B33" s="132" t="s">
        <v>25</v>
      </c>
      <c r="C33" s="97" t="s">
        <v>11</v>
      </c>
      <c r="D33" s="85" t="s">
        <v>12</v>
      </c>
      <c r="E33" s="86" t="s">
        <v>0</v>
      </c>
      <c r="F33" s="87" t="s">
        <v>1</v>
      </c>
      <c r="G33" s="87" t="s">
        <v>2</v>
      </c>
      <c r="H33" s="87" t="s">
        <v>3</v>
      </c>
      <c r="I33" s="87" t="s">
        <v>7</v>
      </c>
      <c r="J33" s="87" t="s">
        <v>8</v>
      </c>
      <c r="K33" s="87" t="s">
        <v>4</v>
      </c>
      <c r="L33" s="87" t="s">
        <v>5</v>
      </c>
      <c r="M33" s="88" t="s">
        <v>6</v>
      </c>
      <c r="N33" s="94" t="s">
        <v>30</v>
      </c>
      <c r="O33" s="22"/>
    </row>
    <row r="34" spans="1:14" s="5" customFormat="1" ht="15" customHeight="1" thickTop="1">
      <c r="A34" s="143"/>
      <c r="B34" s="133"/>
      <c r="C34" s="56">
        <v>2</v>
      </c>
      <c r="D34" s="26"/>
      <c r="E34" s="57" t="s">
        <v>60</v>
      </c>
      <c r="F34" s="58">
        <f aca="true" t="shared" si="6" ref="F34:F45">H34*3+I34*1</f>
        <v>11</v>
      </c>
      <c r="G34" s="58">
        <f aca="true" t="shared" si="7" ref="G34:G45">H34+I34+J34</f>
        <v>5</v>
      </c>
      <c r="H34" s="58">
        <v>3</v>
      </c>
      <c r="I34" s="58">
        <v>2</v>
      </c>
      <c r="J34" s="58">
        <v>0</v>
      </c>
      <c r="K34" s="58">
        <v>8</v>
      </c>
      <c r="L34" s="58">
        <v>1</v>
      </c>
      <c r="M34" s="59">
        <f aca="true" t="shared" si="8" ref="M34:M45">K34-L34</f>
        <v>7</v>
      </c>
      <c r="N34" s="74" t="s">
        <v>445</v>
      </c>
    </row>
    <row r="35" spans="1:14" ht="15" customHeight="1" thickBot="1">
      <c r="A35" s="144"/>
      <c r="B35" s="133"/>
      <c r="C35" s="60"/>
      <c r="D35" s="30"/>
      <c r="E35" s="61" t="s">
        <v>65</v>
      </c>
      <c r="F35" s="31">
        <f t="shared" si="6"/>
        <v>12</v>
      </c>
      <c r="G35" s="31">
        <f t="shared" si="7"/>
        <v>5</v>
      </c>
      <c r="H35" s="31">
        <v>4</v>
      </c>
      <c r="I35" s="31">
        <v>0</v>
      </c>
      <c r="J35" s="31">
        <v>1</v>
      </c>
      <c r="K35" s="31">
        <v>17</v>
      </c>
      <c r="L35" s="31">
        <v>1</v>
      </c>
      <c r="M35" s="62">
        <f t="shared" si="8"/>
        <v>16</v>
      </c>
      <c r="N35" s="75" t="s">
        <v>446</v>
      </c>
    </row>
    <row r="36" spans="1:16" ht="18" customHeight="1" thickTop="1">
      <c r="A36" s="140" t="s">
        <v>440</v>
      </c>
      <c r="B36" s="133"/>
      <c r="C36" s="56"/>
      <c r="D36" s="26"/>
      <c r="E36" s="57" t="s">
        <v>64</v>
      </c>
      <c r="F36" s="58">
        <f t="shared" si="6"/>
        <v>10</v>
      </c>
      <c r="G36" s="58">
        <f t="shared" si="7"/>
        <v>5</v>
      </c>
      <c r="H36" s="58">
        <v>3</v>
      </c>
      <c r="I36" s="58">
        <v>1</v>
      </c>
      <c r="J36" s="58">
        <v>1</v>
      </c>
      <c r="K36" s="58">
        <v>8</v>
      </c>
      <c r="L36" s="58">
        <v>5</v>
      </c>
      <c r="M36" s="59">
        <f t="shared" si="8"/>
        <v>3</v>
      </c>
      <c r="N36" s="74" t="s">
        <v>445</v>
      </c>
      <c r="P36" s="3"/>
    </row>
    <row r="37" spans="1:18" ht="18" customHeight="1" thickBot="1">
      <c r="A37" s="141"/>
      <c r="B37" s="133"/>
      <c r="C37" s="60">
        <v>1</v>
      </c>
      <c r="D37" s="30"/>
      <c r="E37" s="61" t="s">
        <v>58</v>
      </c>
      <c r="F37" s="31">
        <f t="shared" si="6"/>
        <v>8</v>
      </c>
      <c r="G37" s="31">
        <f t="shared" si="7"/>
        <v>5</v>
      </c>
      <c r="H37" s="31">
        <v>2</v>
      </c>
      <c r="I37" s="31">
        <v>2</v>
      </c>
      <c r="J37" s="31">
        <v>1</v>
      </c>
      <c r="K37" s="31">
        <v>4</v>
      </c>
      <c r="L37" s="31">
        <v>2</v>
      </c>
      <c r="M37" s="62">
        <f t="shared" si="8"/>
        <v>2</v>
      </c>
      <c r="N37" s="75" t="s">
        <v>446</v>
      </c>
      <c r="P37" s="20"/>
      <c r="Q37" s="21"/>
      <c r="R37" s="21"/>
    </row>
    <row r="38" spans="1:18" ht="18" customHeight="1" thickTop="1">
      <c r="A38" s="140" t="s">
        <v>441</v>
      </c>
      <c r="B38" s="133"/>
      <c r="C38" s="56">
        <v>1</v>
      </c>
      <c r="D38" s="26"/>
      <c r="E38" s="57" t="s">
        <v>38</v>
      </c>
      <c r="F38" s="58">
        <f t="shared" si="6"/>
        <v>8</v>
      </c>
      <c r="G38" s="58">
        <f t="shared" si="7"/>
        <v>4</v>
      </c>
      <c r="H38" s="58">
        <v>2</v>
      </c>
      <c r="I38" s="58">
        <v>2</v>
      </c>
      <c r="J38" s="58">
        <v>0</v>
      </c>
      <c r="K38" s="58">
        <v>5</v>
      </c>
      <c r="L38" s="58">
        <v>1</v>
      </c>
      <c r="M38" s="59">
        <f t="shared" si="8"/>
        <v>4</v>
      </c>
      <c r="N38" s="74" t="s">
        <v>445</v>
      </c>
      <c r="P38" s="20"/>
      <c r="Q38" s="21"/>
      <c r="R38" s="21"/>
    </row>
    <row r="39" spans="1:18" ht="18" customHeight="1" thickBot="1">
      <c r="A39" s="141"/>
      <c r="B39" s="133"/>
      <c r="C39" s="60">
        <v>3</v>
      </c>
      <c r="D39" s="30">
        <v>1</v>
      </c>
      <c r="E39" s="61" t="s">
        <v>62</v>
      </c>
      <c r="F39" s="31">
        <f t="shared" si="6"/>
        <v>6</v>
      </c>
      <c r="G39" s="31">
        <f t="shared" si="7"/>
        <v>4</v>
      </c>
      <c r="H39" s="31">
        <v>2</v>
      </c>
      <c r="I39" s="31">
        <v>0</v>
      </c>
      <c r="J39" s="31">
        <v>2</v>
      </c>
      <c r="K39" s="31">
        <v>7</v>
      </c>
      <c r="L39" s="31">
        <v>8</v>
      </c>
      <c r="M39" s="62">
        <f t="shared" si="8"/>
        <v>-1</v>
      </c>
      <c r="N39" s="75" t="s">
        <v>446</v>
      </c>
      <c r="P39" s="20"/>
      <c r="Q39" s="21"/>
      <c r="R39" s="21"/>
    </row>
    <row r="40" spans="1:18" ht="18" customHeight="1" thickTop="1">
      <c r="A40" s="140" t="s">
        <v>442</v>
      </c>
      <c r="B40" s="133"/>
      <c r="C40" s="56">
        <v>1</v>
      </c>
      <c r="D40" s="26"/>
      <c r="E40" s="57" t="s">
        <v>61</v>
      </c>
      <c r="F40" s="58">
        <f t="shared" si="6"/>
        <v>6</v>
      </c>
      <c r="G40" s="58">
        <f t="shared" si="7"/>
        <v>4</v>
      </c>
      <c r="H40" s="58">
        <v>1</v>
      </c>
      <c r="I40" s="58">
        <v>3</v>
      </c>
      <c r="J40" s="58">
        <v>0</v>
      </c>
      <c r="K40" s="58">
        <v>2</v>
      </c>
      <c r="L40" s="58">
        <v>1</v>
      </c>
      <c r="M40" s="59">
        <f t="shared" si="8"/>
        <v>1</v>
      </c>
      <c r="N40" s="74" t="s">
        <v>445</v>
      </c>
      <c r="P40" s="20"/>
      <c r="Q40" s="21"/>
      <c r="R40" s="21"/>
    </row>
    <row r="41" spans="1:18" ht="18" customHeight="1" thickBot="1">
      <c r="A41" s="141"/>
      <c r="B41" s="133"/>
      <c r="C41" s="60">
        <f>2</f>
        <v>2</v>
      </c>
      <c r="D41" s="30"/>
      <c r="E41" s="61" t="s">
        <v>59</v>
      </c>
      <c r="F41" s="31">
        <f t="shared" si="6"/>
        <v>5</v>
      </c>
      <c r="G41" s="31">
        <f t="shared" si="7"/>
        <v>4</v>
      </c>
      <c r="H41" s="31">
        <v>1</v>
      </c>
      <c r="I41" s="31">
        <v>2</v>
      </c>
      <c r="J41" s="31">
        <v>1</v>
      </c>
      <c r="K41" s="31">
        <v>7</v>
      </c>
      <c r="L41" s="31">
        <f>0+2</f>
        <v>2</v>
      </c>
      <c r="M41" s="62">
        <f t="shared" si="8"/>
        <v>5</v>
      </c>
      <c r="N41" s="75" t="s">
        <v>446</v>
      </c>
      <c r="P41" s="20"/>
      <c r="Q41" s="21"/>
      <c r="R41" s="21"/>
    </row>
    <row r="42" spans="1:18" ht="18" customHeight="1" thickTop="1">
      <c r="A42" s="140" t="s">
        <v>443</v>
      </c>
      <c r="B42" s="133"/>
      <c r="C42" s="56"/>
      <c r="D42" s="26"/>
      <c r="E42" s="57" t="s">
        <v>40</v>
      </c>
      <c r="F42" s="58">
        <f t="shared" si="6"/>
        <v>3</v>
      </c>
      <c r="G42" s="58">
        <f t="shared" si="7"/>
        <v>4</v>
      </c>
      <c r="H42" s="58">
        <v>1</v>
      </c>
      <c r="I42" s="58">
        <v>0</v>
      </c>
      <c r="J42" s="58">
        <v>3</v>
      </c>
      <c r="K42" s="58">
        <v>3</v>
      </c>
      <c r="L42" s="58">
        <v>9</v>
      </c>
      <c r="M42" s="59">
        <f t="shared" si="8"/>
        <v>-6</v>
      </c>
      <c r="N42" s="95" t="s">
        <v>445</v>
      </c>
      <c r="P42" s="20"/>
      <c r="Q42" s="21"/>
      <c r="R42" s="21"/>
    </row>
    <row r="43" spans="1:18" ht="18" customHeight="1" thickBot="1">
      <c r="A43" s="145"/>
      <c r="B43" s="133"/>
      <c r="C43" s="60">
        <f>1+1</f>
        <v>2</v>
      </c>
      <c r="D43" s="30"/>
      <c r="E43" s="61" t="s">
        <v>66</v>
      </c>
      <c r="F43" s="31">
        <f t="shared" si="6"/>
        <v>0</v>
      </c>
      <c r="G43" s="31">
        <f t="shared" si="7"/>
        <v>4</v>
      </c>
      <c r="H43" s="31">
        <v>0</v>
      </c>
      <c r="I43" s="31">
        <v>0</v>
      </c>
      <c r="J43" s="31">
        <v>4</v>
      </c>
      <c r="K43" s="31">
        <v>1</v>
      </c>
      <c r="L43" s="31">
        <v>8</v>
      </c>
      <c r="M43" s="62">
        <f t="shared" si="8"/>
        <v>-7</v>
      </c>
      <c r="N43" s="96" t="s">
        <v>446</v>
      </c>
      <c r="P43" s="20"/>
      <c r="Q43" s="21"/>
      <c r="R43" s="21"/>
    </row>
    <row r="44" spans="1:18" ht="18" customHeight="1" thickTop="1">
      <c r="A44" s="140" t="s">
        <v>444</v>
      </c>
      <c r="B44" s="133"/>
      <c r="C44" s="56">
        <v>6</v>
      </c>
      <c r="D44" s="26"/>
      <c r="E44" s="57" t="s">
        <v>48</v>
      </c>
      <c r="F44" s="58">
        <f t="shared" si="6"/>
        <v>3</v>
      </c>
      <c r="G44" s="58">
        <f t="shared" si="7"/>
        <v>4</v>
      </c>
      <c r="H44" s="58">
        <v>1</v>
      </c>
      <c r="I44" s="58">
        <v>0</v>
      </c>
      <c r="J44" s="58">
        <v>3</v>
      </c>
      <c r="K44" s="58">
        <v>3</v>
      </c>
      <c r="L44" s="58">
        <v>10</v>
      </c>
      <c r="M44" s="59">
        <f t="shared" si="8"/>
        <v>-7</v>
      </c>
      <c r="N44" s="95" t="s">
        <v>445</v>
      </c>
      <c r="P44" s="20"/>
      <c r="Q44" s="21"/>
      <c r="R44" s="21"/>
    </row>
    <row r="45" spans="1:18" ht="18" customHeight="1" thickBot="1">
      <c r="A45" s="145"/>
      <c r="B45" s="133"/>
      <c r="C45" s="60">
        <f>1+3</f>
        <v>4</v>
      </c>
      <c r="D45" s="30"/>
      <c r="E45" s="61" t="s">
        <v>53</v>
      </c>
      <c r="F45" s="31">
        <f t="shared" si="6"/>
        <v>0</v>
      </c>
      <c r="G45" s="31">
        <f t="shared" si="7"/>
        <v>4</v>
      </c>
      <c r="H45" s="31">
        <v>0</v>
      </c>
      <c r="I45" s="31">
        <v>0</v>
      </c>
      <c r="J45" s="31">
        <v>4</v>
      </c>
      <c r="K45" s="31">
        <v>1</v>
      </c>
      <c r="L45" s="31">
        <v>18</v>
      </c>
      <c r="M45" s="62">
        <f t="shared" si="8"/>
        <v>-17</v>
      </c>
      <c r="N45" s="96" t="s">
        <v>446</v>
      </c>
      <c r="P45" s="20"/>
      <c r="Q45" s="21"/>
      <c r="R45" s="21"/>
    </row>
    <row r="46" spans="1:14" ht="15" customHeight="1" thickBot="1" thickTop="1">
      <c r="A46" s="51"/>
      <c r="B46" s="134"/>
      <c r="C46" s="55">
        <f>SUM(C34:C41)</f>
        <v>10</v>
      </c>
      <c r="D46" s="63">
        <f>SUM(D34:D41)</f>
        <v>1</v>
      </c>
      <c r="E46" s="64"/>
      <c r="F46" s="65"/>
      <c r="G46" s="65">
        <f>SUM(G34:G45)</f>
        <v>52</v>
      </c>
      <c r="H46" s="65"/>
      <c r="I46" s="65"/>
      <c r="J46" s="65"/>
      <c r="K46" s="65">
        <f>SUM(K34:K45)</f>
        <v>66</v>
      </c>
      <c r="L46" s="65">
        <f>SUM(L34:L45)</f>
        <v>66</v>
      </c>
      <c r="M46" s="66"/>
      <c r="N46" s="65"/>
    </row>
    <row r="47" spans="1:14" ht="9.75" customHeight="1" thickBot="1" thickTop="1">
      <c r="A47" s="36"/>
      <c r="B47" s="36"/>
      <c r="C47" s="35"/>
      <c r="D47" s="35"/>
      <c r="E47" s="35"/>
      <c r="F47" s="36"/>
      <c r="G47" s="36"/>
      <c r="H47" s="36"/>
      <c r="I47" s="36"/>
      <c r="J47" s="36"/>
      <c r="K47" s="36"/>
      <c r="L47" s="36"/>
      <c r="M47" s="36"/>
      <c r="N47" s="35"/>
    </row>
    <row r="48" spans="1:15" s="3" customFormat="1" ht="12" customHeight="1" thickBot="1" thickTop="1">
      <c r="A48" s="146" t="s">
        <v>28</v>
      </c>
      <c r="B48" s="132" t="s">
        <v>26</v>
      </c>
      <c r="C48" s="84" t="s">
        <v>11</v>
      </c>
      <c r="D48" s="85" t="s">
        <v>12</v>
      </c>
      <c r="E48" s="86" t="s">
        <v>0</v>
      </c>
      <c r="F48" s="87" t="s">
        <v>1</v>
      </c>
      <c r="G48" s="87" t="s">
        <v>2</v>
      </c>
      <c r="H48" s="87" t="s">
        <v>3</v>
      </c>
      <c r="I48" s="87" t="s">
        <v>7</v>
      </c>
      <c r="J48" s="87" t="s">
        <v>8</v>
      </c>
      <c r="K48" s="87" t="s">
        <v>4</v>
      </c>
      <c r="L48" s="87" t="s">
        <v>5</v>
      </c>
      <c r="M48" s="88" t="s">
        <v>6</v>
      </c>
      <c r="N48" s="94" t="s">
        <v>30</v>
      </c>
      <c r="O48" s="22"/>
    </row>
    <row r="49" spans="1:14" s="5" customFormat="1" ht="15" customHeight="1" thickTop="1">
      <c r="A49" s="139"/>
      <c r="B49" s="133"/>
      <c r="C49" s="56">
        <v>2</v>
      </c>
      <c r="D49" s="26">
        <v>1</v>
      </c>
      <c r="E49" s="57" t="s">
        <v>60</v>
      </c>
      <c r="F49" s="58">
        <f aca="true" t="shared" si="9" ref="F49:F56">H49*3+I49*1</f>
        <v>11</v>
      </c>
      <c r="G49" s="58">
        <f aca="true" t="shared" si="10" ref="G49:G56">H49+I49+J49</f>
        <v>5</v>
      </c>
      <c r="H49" s="58">
        <v>3</v>
      </c>
      <c r="I49" s="58">
        <v>2</v>
      </c>
      <c r="J49" s="58">
        <v>0</v>
      </c>
      <c r="K49" s="58">
        <v>16</v>
      </c>
      <c r="L49" s="58">
        <v>5</v>
      </c>
      <c r="M49" s="59">
        <f aca="true" t="shared" si="11" ref="M49:M56">K49-L49</f>
        <v>11</v>
      </c>
      <c r="N49" s="74" t="s">
        <v>445</v>
      </c>
    </row>
    <row r="50" spans="1:14" s="5" customFormat="1" ht="15" customHeight="1" thickBot="1">
      <c r="A50" s="145"/>
      <c r="B50" s="133"/>
      <c r="C50" s="60">
        <v>1</v>
      </c>
      <c r="D50" s="30"/>
      <c r="E50" s="61" t="s">
        <v>66</v>
      </c>
      <c r="F50" s="31">
        <f t="shared" si="9"/>
        <v>11</v>
      </c>
      <c r="G50" s="31">
        <f t="shared" si="10"/>
        <v>5</v>
      </c>
      <c r="H50" s="31">
        <v>3</v>
      </c>
      <c r="I50" s="31">
        <v>2</v>
      </c>
      <c r="J50" s="31">
        <v>0</v>
      </c>
      <c r="K50" s="31">
        <v>10</v>
      </c>
      <c r="L50" s="31">
        <v>5</v>
      </c>
      <c r="M50" s="62">
        <f t="shared" si="11"/>
        <v>5</v>
      </c>
      <c r="N50" s="75" t="s">
        <v>446</v>
      </c>
    </row>
    <row r="51" spans="1:14" ht="18" customHeight="1" thickTop="1">
      <c r="A51" s="140" t="s">
        <v>440</v>
      </c>
      <c r="B51" s="133"/>
      <c r="C51" s="56">
        <v>1</v>
      </c>
      <c r="D51" s="26"/>
      <c r="E51" s="57" t="s">
        <v>38</v>
      </c>
      <c r="F51" s="58">
        <f t="shared" si="9"/>
        <v>9</v>
      </c>
      <c r="G51" s="58">
        <f t="shared" si="10"/>
        <v>5</v>
      </c>
      <c r="H51" s="58">
        <v>3</v>
      </c>
      <c r="I51" s="58">
        <v>0</v>
      </c>
      <c r="J51" s="58">
        <v>2</v>
      </c>
      <c r="K51" s="58">
        <v>10</v>
      </c>
      <c r="L51" s="58">
        <v>7</v>
      </c>
      <c r="M51" s="59">
        <f t="shared" si="11"/>
        <v>3</v>
      </c>
      <c r="N51" s="74" t="s">
        <v>445</v>
      </c>
    </row>
    <row r="52" spans="1:18" ht="18" customHeight="1" thickBot="1">
      <c r="A52" s="141"/>
      <c r="B52" s="133"/>
      <c r="C52" s="60"/>
      <c r="D52" s="30"/>
      <c r="E52" s="61" t="s">
        <v>68</v>
      </c>
      <c r="F52" s="31">
        <f t="shared" si="9"/>
        <v>6</v>
      </c>
      <c r="G52" s="31">
        <f t="shared" si="10"/>
        <v>5</v>
      </c>
      <c r="H52" s="31">
        <v>2</v>
      </c>
      <c r="I52" s="31">
        <v>0</v>
      </c>
      <c r="J52" s="31">
        <v>3</v>
      </c>
      <c r="K52" s="31">
        <v>9</v>
      </c>
      <c r="L52" s="31">
        <v>7</v>
      </c>
      <c r="M52" s="62">
        <f t="shared" si="11"/>
        <v>2</v>
      </c>
      <c r="N52" s="75" t="s">
        <v>446</v>
      </c>
      <c r="P52" s="20"/>
      <c r="Q52" s="21"/>
      <c r="R52" s="21"/>
    </row>
    <row r="53" spans="1:18" ht="18" customHeight="1" thickTop="1">
      <c r="A53" s="140" t="s">
        <v>441</v>
      </c>
      <c r="B53" s="133"/>
      <c r="C53" s="56">
        <v>5</v>
      </c>
      <c r="D53" s="26">
        <v>2</v>
      </c>
      <c r="E53" s="57" t="s">
        <v>64</v>
      </c>
      <c r="F53" s="58">
        <f>H53*3+I53*1</f>
        <v>6</v>
      </c>
      <c r="G53" s="58">
        <f>H53+I53+J53</f>
        <v>4</v>
      </c>
      <c r="H53" s="58">
        <v>2</v>
      </c>
      <c r="I53" s="58">
        <v>0</v>
      </c>
      <c r="J53" s="58">
        <v>2</v>
      </c>
      <c r="K53" s="58">
        <v>12</v>
      </c>
      <c r="L53" s="58">
        <v>4</v>
      </c>
      <c r="M53" s="59">
        <f>K53-L53</f>
        <v>8</v>
      </c>
      <c r="N53" s="74" t="s">
        <v>445</v>
      </c>
      <c r="P53" s="20"/>
      <c r="Q53" s="21"/>
      <c r="R53" s="21"/>
    </row>
    <row r="54" spans="1:18" ht="18" customHeight="1" thickBot="1">
      <c r="A54" s="141"/>
      <c r="B54" s="133"/>
      <c r="C54" s="60"/>
      <c r="D54" s="30"/>
      <c r="E54" s="61" t="s">
        <v>59</v>
      </c>
      <c r="F54" s="31">
        <f>H54*3+I54*1</f>
        <v>4</v>
      </c>
      <c r="G54" s="31">
        <f>H54+I54+J54</f>
        <v>4</v>
      </c>
      <c r="H54" s="31">
        <v>1</v>
      </c>
      <c r="I54" s="31">
        <v>1</v>
      </c>
      <c r="J54" s="31">
        <v>2</v>
      </c>
      <c r="K54" s="31">
        <f>2+2</f>
        <v>4</v>
      </c>
      <c r="L54" s="31">
        <v>6</v>
      </c>
      <c r="M54" s="62">
        <f>K54-L54</f>
        <v>-2</v>
      </c>
      <c r="N54" s="75" t="s">
        <v>446</v>
      </c>
      <c r="P54" s="20"/>
      <c r="Q54" s="21"/>
      <c r="R54" s="21"/>
    </row>
    <row r="55" spans="1:18" ht="18" customHeight="1" thickTop="1">
      <c r="A55" s="140" t="s">
        <v>442</v>
      </c>
      <c r="B55" s="133"/>
      <c r="C55" s="89">
        <v>3</v>
      </c>
      <c r="D55" s="90"/>
      <c r="E55" s="91" t="s">
        <v>67</v>
      </c>
      <c r="F55" s="92">
        <f t="shared" si="9"/>
        <v>4</v>
      </c>
      <c r="G55" s="92">
        <f t="shared" si="10"/>
        <v>4</v>
      </c>
      <c r="H55" s="92">
        <v>1</v>
      </c>
      <c r="I55" s="92">
        <v>1</v>
      </c>
      <c r="J55" s="92">
        <v>2</v>
      </c>
      <c r="K55" s="92">
        <v>4</v>
      </c>
      <c r="L55" s="92">
        <v>3</v>
      </c>
      <c r="M55" s="93">
        <f t="shared" si="11"/>
        <v>1</v>
      </c>
      <c r="N55" s="74" t="s">
        <v>445</v>
      </c>
      <c r="P55" s="20"/>
      <c r="Q55" s="21"/>
      <c r="R55" s="21"/>
    </row>
    <row r="56" spans="1:18" ht="18" customHeight="1" thickBot="1">
      <c r="A56" s="141"/>
      <c r="B56" s="133"/>
      <c r="C56" s="60">
        <v>1</v>
      </c>
      <c r="D56" s="30"/>
      <c r="E56" s="61" t="s">
        <v>48</v>
      </c>
      <c r="F56" s="31">
        <f t="shared" si="9"/>
        <v>0</v>
      </c>
      <c r="G56" s="31">
        <f t="shared" si="10"/>
        <v>4</v>
      </c>
      <c r="H56" s="31">
        <v>0</v>
      </c>
      <c r="I56" s="31">
        <v>0</v>
      </c>
      <c r="J56" s="31">
        <v>4</v>
      </c>
      <c r="K56" s="31">
        <v>1</v>
      </c>
      <c r="L56" s="31">
        <v>29</v>
      </c>
      <c r="M56" s="62">
        <f t="shared" si="11"/>
        <v>-28</v>
      </c>
      <c r="N56" s="75" t="s">
        <v>446</v>
      </c>
      <c r="P56" s="20"/>
      <c r="Q56" s="21"/>
      <c r="R56" s="21"/>
    </row>
    <row r="57" spans="1:14" ht="15" customHeight="1" thickBot="1" thickTop="1">
      <c r="A57" s="51"/>
      <c r="B57" s="134"/>
      <c r="C57" s="55">
        <f>SUM(C49:C56)</f>
        <v>13</v>
      </c>
      <c r="D57" s="63">
        <f>SUM(D49:D56)</f>
        <v>3</v>
      </c>
      <c r="E57" s="64"/>
      <c r="F57" s="65"/>
      <c r="G57" s="65">
        <f>SUM(G49:G56)</f>
        <v>36</v>
      </c>
      <c r="H57" s="65"/>
      <c r="I57" s="65"/>
      <c r="J57" s="65"/>
      <c r="K57" s="65">
        <f>SUM(K49:K56)</f>
        <v>66</v>
      </c>
      <c r="L57" s="65">
        <f>SUM(L49:L56)</f>
        <v>66</v>
      </c>
      <c r="M57" s="66"/>
      <c r="N57" s="65"/>
    </row>
    <row r="58" spans="1:15" s="129" customFormat="1" ht="15" customHeight="1" thickTop="1">
      <c r="A58" s="125"/>
      <c r="B58" s="125"/>
      <c r="C58" s="126"/>
      <c r="D58" s="126"/>
      <c r="E58" s="77"/>
      <c r="F58" s="127"/>
      <c r="G58" s="127"/>
      <c r="H58" s="127"/>
      <c r="I58" s="127"/>
      <c r="J58" s="127"/>
      <c r="K58" s="127"/>
      <c r="L58" s="127"/>
      <c r="M58" s="127"/>
      <c r="N58" s="127"/>
      <c r="O58" s="128"/>
    </row>
    <row r="59" spans="1:15" s="129" customFormat="1" ht="15" customHeight="1">
      <c r="A59" s="125"/>
      <c r="B59" s="125"/>
      <c r="C59" s="126"/>
      <c r="D59" s="126"/>
      <c r="E59" s="77"/>
      <c r="F59" s="127"/>
      <c r="G59" s="127"/>
      <c r="H59" s="127"/>
      <c r="I59" s="127"/>
      <c r="J59" s="127"/>
      <c r="K59" s="127"/>
      <c r="L59" s="127"/>
      <c r="M59" s="127"/>
      <c r="N59" s="127"/>
      <c r="O59" s="128"/>
    </row>
    <row r="60" spans="1:15" s="129" customFormat="1" ht="15" customHeight="1">
      <c r="A60" s="125"/>
      <c r="B60" s="125"/>
      <c r="C60" s="126"/>
      <c r="D60" s="126"/>
      <c r="E60" s="77"/>
      <c r="F60" s="127"/>
      <c r="G60" s="127"/>
      <c r="H60" s="127"/>
      <c r="I60" s="127"/>
      <c r="J60" s="127"/>
      <c r="K60" s="127"/>
      <c r="L60" s="127"/>
      <c r="M60" s="127"/>
      <c r="N60" s="127"/>
      <c r="O60" s="128"/>
    </row>
    <row r="61" spans="1:14" ht="9.75" customHeight="1" thickBot="1">
      <c r="A61" s="36"/>
      <c r="B61" s="36"/>
      <c r="C61" s="35"/>
      <c r="D61" s="35"/>
      <c r="E61" s="35"/>
      <c r="F61" s="36"/>
      <c r="G61" s="36"/>
      <c r="H61" s="36"/>
      <c r="I61" s="36"/>
      <c r="J61" s="36"/>
      <c r="K61" s="36"/>
      <c r="L61" s="36"/>
      <c r="M61" s="36"/>
      <c r="N61" s="35"/>
    </row>
    <row r="62" spans="1:15" s="3" customFormat="1" ht="12" customHeight="1" thickBot="1" thickTop="1">
      <c r="A62" s="138" t="s">
        <v>28</v>
      </c>
      <c r="B62" s="132" t="s">
        <v>29</v>
      </c>
      <c r="C62" s="84" t="s">
        <v>11</v>
      </c>
      <c r="D62" s="85" t="s">
        <v>12</v>
      </c>
      <c r="E62" s="86" t="s">
        <v>0</v>
      </c>
      <c r="F62" s="87" t="s">
        <v>1</v>
      </c>
      <c r="G62" s="87" t="s">
        <v>2</v>
      </c>
      <c r="H62" s="87" t="s">
        <v>3</v>
      </c>
      <c r="I62" s="87" t="s">
        <v>7</v>
      </c>
      <c r="J62" s="87" t="s">
        <v>8</v>
      </c>
      <c r="K62" s="87" t="s">
        <v>4</v>
      </c>
      <c r="L62" s="87" t="s">
        <v>5</v>
      </c>
      <c r="M62" s="88" t="s">
        <v>6</v>
      </c>
      <c r="N62" s="94" t="s">
        <v>30</v>
      </c>
      <c r="O62" s="22"/>
    </row>
    <row r="63" spans="1:14" s="5" customFormat="1" ht="18" customHeight="1" thickTop="1">
      <c r="A63" s="139"/>
      <c r="B63" s="133"/>
      <c r="C63" s="56"/>
      <c r="D63" s="26"/>
      <c r="E63" s="57" t="s">
        <v>38</v>
      </c>
      <c r="F63" s="58">
        <f aca="true" t="shared" si="12" ref="F63:F68">H63*3+I63*1</f>
        <v>15</v>
      </c>
      <c r="G63" s="58">
        <f aca="true" t="shared" si="13" ref="G63:G68">H63+I63+J63</f>
        <v>5</v>
      </c>
      <c r="H63" s="58">
        <v>5</v>
      </c>
      <c r="I63" s="58">
        <v>0</v>
      </c>
      <c r="J63" s="58">
        <v>0</v>
      </c>
      <c r="K63" s="58">
        <v>12</v>
      </c>
      <c r="L63" s="58">
        <v>0</v>
      </c>
      <c r="M63" s="59">
        <f aca="true" t="shared" si="14" ref="M63:M68">K63-L63</f>
        <v>12</v>
      </c>
      <c r="N63" s="95" t="s">
        <v>445</v>
      </c>
    </row>
    <row r="64" spans="1:14" ht="18" customHeight="1" thickBot="1">
      <c r="A64" s="139"/>
      <c r="B64" s="133"/>
      <c r="C64" s="60"/>
      <c r="D64" s="30"/>
      <c r="E64" s="61" t="s">
        <v>67</v>
      </c>
      <c r="F64" s="31">
        <f t="shared" si="12"/>
        <v>8</v>
      </c>
      <c r="G64" s="31">
        <f t="shared" si="13"/>
        <v>5</v>
      </c>
      <c r="H64" s="31">
        <v>2</v>
      </c>
      <c r="I64" s="31">
        <v>2</v>
      </c>
      <c r="J64" s="31">
        <v>1</v>
      </c>
      <c r="K64" s="31">
        <v>5</v>
      </c>
      <c r="L64" s="31">
        <v>3</v>
      </c>
      <c r="M64" s="62">
        <f t="shared" si="14"/>
        <v>2</v>
      </c>
      <c r="N64" s="96" t="s">
        <v>446</v>
      </c>
    </row>
    <row r="65" spans="1:14" ht="18" customHeight="1" thickTop="1">
      <c r="A65" s="135" t="s">
        <v>440</v>
      </c>
      <c r="B65" s="133"/>
      <c r="C65" s="56"/>
      <c r="D65" s="26"/>
      <c r="E65" s="57" t="s">
        <v>60</v>
      </c>
      <c r="F65" s="58">
        <f>H65*3+I65*1</f>
        <v>5</v>
      </c>
      <c r="G65" s="58">
        <f>H65+I65+J65</f>
        <v>5</v>
      </c>
      <c r="H65" s="58">
        <v>1</v>
      </c>
      <c r="I65" s="58">
        <v>2</v>
      </c>
      <c r="J65" s="58">
        <v>2</v>
      </c>
      <c r="K65" s="58">
        <v>3</v>
      </c>
      <c r="L65" s="58">
        <v>6</v>
      </c>
      <c r="M65" s="59">
        <f>K65-L65</f>
        <v>-3</v>
      </c>
      <c r="N65" s="95" t="s">
        <v>445</v>
      </c>
    </row>
    <row r="66" spans="1:14" ht="18" customHeight="1" thickBot="1">
      <c r="A66" s="145"/>
      <c r="B66" s="133"/>
      <c r="C66" s="60"/>
      <c r="D66" s="30"/>
      <c r="E66" s="61" t="s">
        <v>64</v>
      </c>
      <c r="F66" s="31">
        <f>H66*3+I66*1</f>
        <v>5</v>
      </c>
      <c r="G66" s="31">
        <f>H66+I66+J66</f>
        <v>5</v>
      </c>
      <c r="H66" s="31">
        <v>1</v>
      </c>
      <c r="I66" s="31">
        <v>2</v>
      </c>
      <c r="J66" s="31">
        <v>2</v>
      </c>
      <c r="K66" s="31">
        <v>5</v>
      </c>
      <c r="L66" s="31">
        <v>5</v>
      </c>
      <c r="M66" s="62">
        <f>K66-L66</f>
        <v>0</v>
      </c>
      <c r="N66" s="96" t="s">
        <v>446</v>
      </c>
    </row>
    <row r="67" spans="1:16" ht="18" customHeight="1" thickTop="1">
      <c r="A67" s="135" t="s">
        <v>442</v>
      </c>
      <c r="B67" s="133"/>
      <c r="C67" s="89"/>
      <c r="D67" s="90"/>
      <c r="E67" s="91" t="s">
        <v>59</v>
      </c>
      <c r="F67" s="92">
        <f t="shared" si="12"/>
        <v>3</v>
      </c>
      <c r="G67" s="92">
        <f t="shared" si="13"/>
        <v>4</v>
      </c>
      <c r="H67" s="92">
        <v>0</v>
      </c>
      <c r="I67" s="92">
        <v>3</v>
      </c>
      <c r="J67" s="92">
        <v>1</v>
      </c>
      <c r="K67" s="92">
        <v>1</v>
      </c>
      <c r="L67" s="92">
        <v>2</v>
      </c>
      <c r="M67" s="93">
        <f t="shared" si="14"/>
        <v>-1</v>
      </c>
      <c r="N67" s="120" t="s">
        <v>445</v>
      </c>
      <c r="P67" s="3"/>
    </row>
    <row r="68" spans="1:18" ht="18" customHeight="1" thickBot="1">
      <c r="A68" s="136"/>
      <c r="B68" s="133"/>
      <c r="C68" s="60"/>
      <c r="D68" s="30"/>
      <c r="E68" s="67" t="s">
        <v>66</v>
      </c>
      <c r="F68" s="68">
        <f t="shared" si="12"/>
        <v>1</v>
      </c>
      <c r="G68" s="68">
        <f t="shared" si="13"/>
        <v>4</v>
      </c>
      <c r="H68" s="68">
        <v>0</v>
      </c>
      <c r="I68" s="68">
        <v>1</v>
      </c>
      <c r="J68" s="68">
        <v>3</v>
      </c>
      <c r="K68" s="68">
        <v>0</v>
      </c>
      <c r="L68" s="68">
        <v>10</v>
      </c>
      <c r="M68" s="70">
        <f t="shared" si="14"/>
        <v>-10</v>
      </c>
      <c r="N68" s="73" t="s">
        <v>446</v>
      </c>
      <c r="P68" s="20"/>
      <c r="Q68" s="21"/>
      <c r="R68" s="21"/>
    </row>
    <row r="69" spans="1:14" ht="15" customHeight="1" thickBot="1" thickTop="1">
      <c r="A69" s="137"/>
      <c r="B69" s="134"/>
      <c r="C69" s="60">
        <f>SUM(C63:C68)</f>
        <v>0</v>
      </c>
      <c r="D69" s="30">
        <f>SUM(D63:D68)</f>
        <v>0</v>
      </c>
      <c r="E69" s="64"/>
      <c r="F69" s="65"/>
      <c r="G69" s="65">
        <f>SUM(G63:G68)</f>
        <v>28</v>
      </c>
      <c r="H69" s="65"/>
      <c r="I69" s="65"/>
      <c r="J69" s="65"/>
      <c r="K69" s="65">
        <f>SUM(K63:K68)</f>
        <v>26</v>
      </c>
      <c r="L69" s="65">
        <f>SUM(L63:L68)</f>
        <v>26</v>
      </c>
      <c r="M69" s="66"/>
      <c r="N69" s="65"/>
    </row>
    <row r="70" spans="2:15" ht="15" customHeight="1" thickTop="1">
      <c r="B70" s="16"/>
      <c r="C70" s="15"/>
      <c r="D70" s="15"/>
      <c r="E70" s="15"/>
      <c r="F70" s="16"/>
      <c r="G70" s="16"/>
      <c r="H70" s="16"/>
      <c r="I70" s="16"/>
      <c r="J70" s="16"/>
      <c r="K70" s="16"/>
      <c r="L70" s="16"/>
      <c r="M70" s="16"/>
      <c r="N70" s="15"/>
      <c r="O70" s="16"/>
    </row>
    <row r="71" spans="5:14" ht="15" customHeight="1" thickBot="1">
      <c r="E71" s="13" t="s">
        <v>15</v>
      </c>
      <c r="F71" s="14"/>
      <c r="N71" s="76"/>
    </row>
    <row r="72" spans="5:14" ht="15" customHeight="1">
      <c r="E72" s="9" t="s">
        <v>16</v>
      </c>
      <c r="F72" s="10">
        <f>G18+G31+G46+G57+G69</f>
        <v>212</v>
      </c>
      <c r="N72" s="77"/>
    </row>
    <row r="73" spans="5:14" ht="15" customHeight="1">
      <c r="E73" s="11" t="s">
        <v>17</v>
      </c>
      <c r="F73" s="12">
        <f>K18+K31+K46+K57+K69</f>
        <v>315</v>
      </c>
      <c r="N73" s="77"/>
    </row>
    <row r="74" spans="5:14" ht="15" customHeight="1">
      <c r="E74" s="11" t="s">
        <v>18</v>
      </c>
      <c r="F74" s="12">
        <f>F73/F72</f>
        <v>1.4858490566037736</v>
      </c>
      <c r="N74" s="77"/>
    </row>
    <row r="75" spans="5:14" ht="15" customHeight="1">
      <c r="E75" s="11" t="s">
        <v>19</v>
      </c>
      <c r="F75" s="12">
        <f>C18+C31+C46+C57+C69</f>
        <v>99</v>
      </c>
      <c r="N75" s="77"/>
    </row>
    <row r="76" spans="5:14" ht="15" customHeight="1">
      <c r="E76" s="11" t="s">
        <v>22</v>
      </c>
      <c r="F76" s="12">
        <f>F75/F72</f>
        <v>0.4669811320754717</v>
      </c>
      <c r="N76" s="77"/>
    </row>
    <row r="77" spans="5:14" ht="15" customHeight="1">
      <c r="E77" s="11" t="s">
        <v>20</v>
      </c>
      <c r="F77" s="12">
        <f>D18+D31+D46+D57+D69</f>
        <v>12</v>
      </c>
      <c r="N77" s="77"/>
    </row>
    <row r="78" spans="5:14" ht="15" customHeight="1">
      <c r="E78" s="11" t="s">
        <v>21</v>
      </c>
      <c r="F78" s="12">
        <f>F77/F72</f>
        <v>0.05660377358490566</v>
      </c>
      <c r="N78" s="77"/>
    </row>
  </sheetData>
  <sheetProtection/>
  <mergeCells count="30">
    <mergeCell ref="A65:A66"/>
    <mergeCell ref="G3:I3"/>
    <mergeCell ref="A23:A24"/>
    <mergeCell ref="B5:B18"/>
    <mergeCell ref="B20:B31"/>
    <mergeCell ref="A20:A22"/>
    <mergeCell ref="A25:A26"/>
    <mergeCell ref="A12:A13"/>
    <mergeCell ref="A14:A15"/>
    <mergeCell ref="A16:A17"/>
    <mergeCell ref="A29:A30"/>
    <mergeCell ref="A51:A52"/>
    <mergeCell ref="A48:A50"/>
    <mergeCell ref="A40:A41"/>
    <mergeCell ref="A27:A28"/>
    <mergeCell ref="A5:A7"/>
    <mergeCell ref="A8:A9"/>
    <mergeCell ref="A10:A11"/>
    <mergeCell ref="A42:A43"/>
    <mergeCell ref="A44:A45"/>
    <mergeCell ref="B62:B69"/>
    <mergeCell ref="A67:A69"/>
    <mergeCell ref="A62:A64"/>
    <mergeCell ref="A38:A39"/>
    <mergeCell ref="A36:A37"/>
    <mergeCell ref="A33:A35"/>
    <mergeCell ref="B48:B57"/>
    <mergeCell ref="B33:B46"/>
    <mergeCell ref="A55:A56"/>
    <mergeCell ref="A53:A54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5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81"/>
  <sheetViews>
    <sheetView showGridLines="0" zoomScale="160" zoomScaleNormal="160" zoomScaleSheetLayoutView="145" workbookViewId="0" topLeftCell="A1">
      <selection activeCell="F277" sqref="F277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20.0039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148"/>
      <c r="D3" s="150"/>
      <c r="E3" s="150"/>
      <c r="F3" s="150"/>
      <c r="G3" s="150"/>
    </row>
    <row r="4" spans="6:7" ht="10.5" customHeight="1">
      <c r="F4" s="19"/>
      <c r="G4" s="19"/>
    </row>
    <row r="5" spans="1:7" ht="10.5" customHeight="1" thickBot="1">
      <c r="A5" s="109"/>
      <c r="B5" s="110" t="s">
        <v>23</v>
      </c>
      <c r="C5" s="121"/>
      <c r="D5" s="122"/>
      <c r="E5" s="124" t="s">
        <v>69</v>
      </c>
      <c r="F5" s="122"/>
      <c r="G5" s="122"/>
    </row>
    <row r="6" spans="1:7" s="18" customFormat="1" ht="10.5" customHeight="1" thickTop="1">
      <c r="A6" s="152" t="s">
        <v>27</v>
      </c>
      <c r="B6" s="17" t="s">
        <v>0</v>
      </c>
      <c r="C6" s="37" t="s">
        <v>9</v>
      </c>
      <c r="D6" s="17" t="s">
        <v>10</v>
      </c>
      <c r="E6" s="40" t="s">
        <v>11</v>
      </c>
      <c r="F6" s="42" t="s">
        <v>12</v>
      </c>
      <c r="G6" s="45" t="s">
        <v>13</v>
      </c>
    </row>
    <row r="7" spans="1:7" s="3" customFormat="1" ht="10.5" customHeight="1">
      <c r="A7" s="152"/>
      <c r="B7" s="39" t="s">
        <v>61</v>
      </c>
      <c r="C7" s="6" t="s">
        <v>139</v>
      </c>
      <c r="D7" s="7">
        <v>6</v>
      </c>
      <c r="E7" s="41"/>
      <c r="F7" s="43"/>
      <c r="G7" s="48"/>
    </row>
    <row r="8" spans="1:7" s="3" customFormat="1" ht="10.5" customHeight="1">
      <c r="A8" s="152"/>
      <c r="B8" s="39" t="s">
        <v>51</v>
      </c>
      <c r="C8" s="6" t="s">
        <v>112</v>
      </c>
      <c r="D8" s="7">
        <v>6</v>
      </c>
      <c r="E8" s="41"/>
      <c r="F8" s="43"/>
      <c r="G8" s="48"/>
    </row>
    <row r="9" spans="1:7" s="3" customFormat="1" ht="10.5" customHeight="1">
      <c r="A9" s="152"/>
      <c r="B9" s="39" t="s">
        <v>50</v>
      </c>
      <c r="C9" s="39" t="s">
        <v>116</v>
      </c>
      <c r="D9" s="7">
        <v>4</v>
      </c>
      <c r="E9" s="41">
        <v>1</v>
      </c>
      <c r="F9" s="43"/>
      <c r="G9" s="48"/>
    </row>
    <row r="10" spans="1:7" s="3" customFormat="1" ht="10.5" customHeight="1">
      <c r="A10" s="152"/>
      <c r="B10" s="39" t="s">
        <v>49</v>
      </c>
      <c r="C10" s="6" t="s">
        <v>229</v>
      </c>
      <c r="D10" s="7">
        <v>4</v>
      </c>
      <c r="E10" s="41"/>
      <c r="F10" s="43"/>
      <c r="G10" s="48"/>
    </row>
    <row r="11" spans="1:7" s="3" customFormat="1" ht="10.5" customHeight="1">
      <c r="A11" s="152"/>
      <c r="B11" s="39" t="s">
        <v>50</v>
      </c>
      <c r="C11" s="6" t="s">
        <v>114</v>
      </c>
      <c r="D11" s="7">
        <v>4</v>
      </c>
      <c r="E11" s="41"/>
      <c r="F11" s="43"/>
      <c r="G11" s="48"/>
    </row>
    <row r="12" spans="1:7" s="3" customFormat="1" ht="10.5" customHeight="1">
      <c r="A12" s="152"/>
      <c r="B12" s="39" t="s">
        <v>51</v>
      </c>
      <c r="C12" s="6" t="s">
        <v>111</v>
      </c>
      <c r="D12" s="7">
        <v>3</v>
      </c>
      <c r="E12" s="41"/>
      <c r="F12" s="43"/>
      <c r="G12" s="48"/>
    </row>
    <row r="13" spans="1:7" s="3" customFormat="1" ht="10.5" customHeight="1">
      <c r="A13" s="152"/>
      <c r="B13" s="39" t="s">
        <v>61</v>
      </c>
      <c r="C13" s="6" t="s">
        <v>408</v>
      </c>
      <c r="D13" s="7">
        <v>3</v>
      </c>
      <c r="E13" s="41">
        <v>1</v>
      </c>
      <c r="F13" s="43"/>
      <c r="G13" s="48"/>
    </row>
    <row r="14" spans="1:7" s="3" customFormat="1" ht="10.5" customHeight="1">
      <c r="A14" s="152"/>
      <c r="B14" s="39" t="s">
        <v>239</v>
      </c>
      <c r="C14" s="6" t="s">
        <v>257</v>
      </c>
      <c r="D14" s="7">
        <v>3</v>
      </c>
      <c r="E14" s="41"/>
      <c r="F14" s="43"/>
      <c r="G14" s="48"/>
    </row>
    <row r="15" spans="1:7" s="3" customFormat="1" ht="10.5" customHeight="1">
      <c r="A15" s="152"/>
      <c r="B15" s="39" t="s">
        <v>144</v>
      </c>
      <c r="C15" s="6" t="s">
        <v>216</v>
      </c>
      <c r="D15" s="7">
        <v>3</v>
      </c>
      <c r="E15" s="41"/>
      <c r="F15" s="43"/>
      <c r="G15" s="48"/>
    </row>
    <row r="16" spans="1:7" s="3" customFormat="1" ht="10.5" customHeight="1">
      <c r="A16" s="152"/>
      <c r="B16" s="39" t="s">
        <v>53</v>
      </c>
      <c r="C16" s="6" t="s">
        <v>255</v>
      </c>
      <c r="D16" s="7">
        <v>2</v>
      </c>
      <c r="E16" s="41"/>
      <c r="F16" s="43"/>
      <c r="G16" s="48"/>
    </row>
    <row r="17" spans="1:7" s="3" customFormat="1" ht="10.5" customHeight="1">
      <c r="A17" s="152"/>
      <c r="B17" s="39" t="s">
        <v>38</v>
      </c>
      <c r="C17" s="6" t="s">
        <v>243</v>
      </c>
      <c r="D17" s="7">
        <v>2</v>
      </c>
      <c r="E17" s="41">
        <v>1</v>
      </c>
      <c r="F17" s="43"/>
      <c r="G17" s="48"/>
    </row>
    <row r="18" spans="1:7" s="3" customFormat="1" ht="10.5" customHeight="1">
      <c r="A18" s="152"/>
      <c r="B18" s="39" t="s">
        <v>144</v>
      </c>
      <c r="C18" s="6" t="s">
        <v>297</v>
      </c>
      <c r="D18" s="7">
        <v>2</v>
      </c>
      <c r="E18" s="41"/>
      <c r="F18" s="43"/>
      <c r="G18" s="48"/>
    </row>
    <row r="19" spans="1:7" s="3" customFormat="1" ht="10.5" customHeight="1">
      <c r="A19" s="152"/>
      <c r="B19" s="39" t="s">
        <v>50</v>
      </c>
      <c r="C19" s="6" t="s">
        <v>423</v>
      </c>
      <c r="D19" s="7">
        <v>2</v>
      </c>
      <c r="E19" s="41"/>
      <c r="F19" s="43"/>
      <c r="G19" s="48"/>
    </row>
    <row r="20" spans="1:7" s="3" customFormat="1" ht="10.5" customHeight="1">
      <c r="A20" s="152"/>
      <c r="B20" s="39" t="s">
        <v>43</v>
      </c>
      <c r="C20" s="6" t="s">
        <v>138</v>
      </c>
      <c r="D20" s="7">
        <v>2</v>
      </c>
      <c r="E20" s="41"/>
      <c r="F20" s="43"/>
      <c r="G20" s="48"/>
    </row>
    <row r="21" spans="1:7" s="3" customFormat="1" ht="10.5" customHeight="1">
      <c r="A21" s="152"/>
      <c r="B21" s="39" t="s">
        <v>38</v>
      </c>
      <c r="C21" s="6" t="s">
        <v>351</v>
      </c>
      <c r="D21" s="7">
        <v>2</v>
      </c>
      <c r="E21" s="41"/>
      <c r="F21" s="43">
        <v>1</v>
      </c>
      <c r="G21" s="46" t="s">
        <v>466</v>
      </c>
    </row>
    <row r="22" spans="1:7" s="3" customFormat="1" ht="10.5" customHeight="1">
      <c r="A22" s="152"/>
      <c r="B22" s="39" t="s">
        <v>43</v>
      </c>
      <c r="C22" s="6" t="s">
        <v>301</v>
      </c>
      <c r="D22" s="7">
        <v>2</v>
      </c>
      <c r="E22" s="41">
        <v>1</v>
      </c>
      <c r="F22" s="43"/>
      <c r="G22" s="48"/>
    </row>
    <row r="23" spans="1:7" s="3" customFormat="1" ht="10.5" customHeight="1">
      <c r="A23" s="152"/>
      <c r="B23" s="39" t="s">
        <v>38</v>
      </c>
      <c r="C23" s="6" t="s">
        <v>279</v>
      </c>
      <c r="D23" s="7">
        <v>2</v>
      </c>
      <c r="E23" s="41">
        <v>1</v>
      </c>
      <c r="F23" s="43"/>
      <c r="G23" s="48"/>
    </row>
    <row r="24" spans="1:7" s="3" customFormat="1" ht="10.5" customHeight="1">
      <c r="A24" s="152"/>
      <c r="B24" s="39" t="s">
        <v>239</v>
      </c>
      <c r="C24" s="6" t="s">
        <v>256</v>
      </c>
      <c r="D24" s="7">
        <v>2</v>
      </c>
      <c r="E24" s="41"/>
      <c r="F24" s="43"/>
      <c r="G24" s="48"/>
    </row>
    <row r="25" spans="1:7" s="3" customFormat="1" ht="10.5" customHeight="1">
      <c r="A25" s="152"/>
      <c r="B25" s="39" t="s">
        <v>226</v>
      </c>
      <c r="C25" s="6" t="s">
        <v>478</v>
      </c>
      <c r="D25" s="7">
        <v>1</v>
      </c>
      <c r="E25" s="41"/>
      <c r="F25" s="43"/>
      <c r="G25" s="48"/>
    </row>
    <row r="26" spans="1:7" s="3" customFormat="1" ht="10.5" customHeight="1">
      <c r="A26" s="152"/>
      <c r="B26" s="39" t="s">
        <v>38</v>
      </c>
      <c r="C26" s="6" t="s">
        <v>350</v>
      </c>
      <c r="D26" s="7">
        <v>1</v>
      </c>
      <c r="E26" s="41"/>
      <c r="F26" s="43"/>
      <c r="G26" s="48"/>
    </row>
    <row r="27" spans="1:7" s="3" customFormat="1" ht="10.5" customHeight="1">
      <c r="A27" s="152"/>
      <c r="B27" s="39" t="s">
        <v>49</v>
      </c>
      <c r="C27" s="6" t="s">
        <v>483</v>
      </c>
      <c r="D27" s="7">
        <v>1</v>
      </c>
      <c r="E27" s="41"/>
      <c r="F27" s="43"/>
      <c r="G27" s="48"/>
    </row>
    <row r="28" spans="1:7" s="3" customFormat="1" ht="10.5" customHeight="1">
      <c r="A28" s="152"/>
      <c r="B28" s="39" t="s">
        <v>38</v>
      </c>
      <c r="C28" s="6" t="s">
        <v>244</v>
      </c>
      <c r="D28" s="7">
        <v>1</v>
      </c>
      <c r="E28" s="41"/>
      <c r="F28" s="43"/>
      <c r="G28" s="48"/>
    </row>
    <row r="29" spans="1:7" s="3" customFormat="1" ht="10.5" customHeight="1">
      <c r="A29" s="152"/>
      <c r="B29" s="39" t="s">
        <v>54</v>
      </c>
      <c r="C29" s="6" t="s">
        <v>477</v>
      </c>
      <c r="D29" s="7">
        <v>1</v>
      </c>
      <c r="E29" s="41"/>
      <c r="F29" s="43"/>
      <c r="G29" s="48"/>
    </row>
    <row r="30" spans="1:7" s="3" customFormat="1" ht="10.5" customHeight="1">
      <c r="A30" s="152"/>
      <c r="B30" s="39" t="s">
        <v>144</v>
      </c>
      <c r="C30" s="6" t="s">
        <v>299</v>
      </c>
      <c r="D30" s="7">
        <v>1</v>
      </c>
      <c r="E30" s="41"/>
      <c r="F30" s="43"/>
      <c r="G30" s="48"/>
    </row>
    <row r="31" spans="1:7" s="3" customFormat="1" ht="10.5" customHeight="1">
      <c r="A31" s="152"/>
      <c r="B31" s="39" t="s">
        <v>144</v>
      </c>
      <c r="C31" s="6" t="s">
        <v>238</v>
      </c>
      <c r="D31" s="7">
        <v>1</v>
      </c>
      <c r="E31" s="41"/>
      <c r="F31" s="43"/>
      <c r="G31" s="48"/>
    </row>
    <row r="32" spans="1:7" s="3" customFormat="1" ht="10.5" customHeight="1">
      <c r="A32" s="152"/>
      <c r="B32" s="39" t="s">
        <v>51</v>
      </c>
      <c r="C32" s="6" t="s">
        <v>359</v>
      </c>
      <c r="D32" s="7">
        <v>1</v>
      </c>
      <c r="E32" s="41"/>
      <c r="F32" s="43"/>
      <c r="G32" s="48"/>
    </row>
    <row r="33" spans="1:7" s="3" customFormat="1" ht="10.5" customHeight="1">
      <c r="A33" s="152"/>
      <c r="B33" s="39" t="s">
        <v>51</v>
      </c>
      <c r="C33" s="6" t="s">
        <v>358</v>
      </c>
      <c r="D33" s="7">
        <v>1</v>
      </c>
      <c r="E33" s="41"/>
      <c r="F33" s="43"/>
      <c r="G33" s="48"/>
    </row>
    <row r="34" spans="1:7" s="3" customFormat="1" ht="10.5" customHeight="1">
      <c r="A34" s="152"/>
      <c r="B34" s="39" t="s">
        <v>51</v>
      </c>
      <c r="C34" s="6" t="s">
        <v>290</v>
      </c>
      <c r="D34" s="7">
        <v>1</v>
      </c>
      <c r="E34" s="41"/>
      <c r="F34" s="43"/>
      <c r="G34" s="48"/>
    </row>
    <row r="35" spans="1:7" s="3" customFormat="1" ht="10.5" customHeight="1">
      <c r="A35" s="152"/>
      <c r="B35" s="39" t="s">
        <v>50</v>
      </c>
      <c r="C35" s="6" t="s">
        <v>424</v>
      </c>
      <c r="D35" s="7">
        <v>1</v>
      </c>
      <c r="E35" s="41"/>
      <c r="F35" s="43"/>
      <c r="G35" s="48"/>
    </row>
    <row r="36" spans="1:7" s="3" customFormat="1" ht="10.5" customHeight="1">
      <c r="A36" s="152"/>
      <c r="B36" s="39" t="s">
        <v>50</v>
      </c>
      <c r="C36" s="6" t="s">
        <v>422</v>
      </c>
      <c r="D36" s="7">
        <v>1</v>
      </c>
      <c r="E36" s="41"/>
      <c r="F36" s="43"/>
      <c r="G36" s="48"/>
    </row>
    <row r="37" spans="1:7" s="3" customFormat="1" ht="10.5" customHeight="1">
      <c r="A37" s="152"/>
      <c r="B37" s="39" t="s">
        <v>49</v>
      </c>
      <c r="C37" s="6" t="s">
        <v>304</v>
      </c>
      <c r="D37" s="7">
        <v>1</v>
      </c>
      <c r="E37" s="41"/>
      <c r="F37" s="43"/>
      <c r="G37" s="48"/>
    </row>
    <row r="38" spans="1:7" s="3" customFormat="1" ht="10.5" customHeight="1">
      <c r="A38" s="152"/>
      <c r="B38" s="39" t="s">
        <v>49</v>
      </c>
      <c r="C38" s="6" t="s">
        <v>233</v>
      </c>
      <c r="D38" s="7">
        <v>1</v>
      </c>
      <c r="E38" s="41">
        <v>1</v>
      </c>
      <c r="F38" s="43"/>
      <c r="G38" s="48"/>
    </row>
    <row r="39" spans="1:7" s="3" customFormat="1" ht="10.5" customHeight="1">
      <c r="A39" s="152"/>
      <c r="B39" s="39" t="s">
        <v>144</v>
      </c>
      <c r="C39" s="6" t="s">
        <v>213</v>
      </c>
      <c r="D39" s="7">
        <v>1</v>
      </c>
      <c r="E39" s="41"/>
      <c r="F39" s="43"/>
      <c r="G39" s="48"/>
    </row>
    <row r="40" spans="1:7" s="3" customFormat="1" ht="10.5" customHeight="1">
      <c r="A40" s="152"/>
      <c r="B40" s="39" t="s">
        <v>49</v>
      </c>
      <c r="C40" s="39" t="s">
        <v>231</v>
      </c>
      <c r="D40" s="7">
        <v>1</v>
      </c>
      <c r="E40" s="41"/>
      <c r="F40" s="43">
        <v>1</v>
      </c>
      <c r="G40" s="46" t="s">
        <v>345</v>
      </c>
    </row>
    <row r="41" spans="1:7" s="3" customFormat="1" ht="10.5" customHeight="1">
      <c r="A41" s="152"/>
      <c r="B41" s="39" t="s">
        <v>51</v>
      </c>
      <c r="C41" s="6" t="s">
        <v>357</v>
      </c>
      <c r="D41" s="7">
        <v>1</v>
      </c>
      <c r="E41" s="41"/>
      <c r="F41" s="43"/>
      <c r="G41" s="48"/>
    </row>
    <row r="42" spans="1:7" s="3" customFormat="1" ht="10.5" customHeight="1">
      <c r="A42" s="152"/>
      <c r="B42" s="39" t="s">
        <v>38</v>
      </c>
      <c r="C42" s="6" t="s">
        <v>354</v>
      </c>
      <c r="D42" s="7">
        <v>1</v>
      </c>
      <c r="E42" s="41"/>
      <c r="F42" s="43"/>
      <c r="G42" s="48"/>
    </row>
    <row r="43" spans="1:7" s="3" customFormat="1" ht="10.5" customHeight="1">
      <c r="A43" s="152"/>
      <c r="B43" s="39" t="s">
        <v>38</v>
      </c>
      <c r="C43" s="6" t="s">
        <v>241</v>
      </c>
      <c r="D43" s="7">
        <v>1</v>
      </c>
      <c r="E43" s="41">
        <v>2</v>
      </c>
      <c r="F43" s="43"/>
      <c r="G43" s="48"/>
    </row>
    <row r="44" spans="1:7" s="3" customFormat="1" ht="10.5" customHeight="1">
      <c r="A44" s="152"/>
      <c r="B44" s="39" t="s">
        <v>54</v>
      </c>
      <c r="C44" s="6" t="s">
        <v>476</v>
      </c>
      <c r="D44" s="7">
        <v>1</v>
      </c>
      <c r="E44" s="41"/>
      <c r="F44" s="43"/>
      <c r="G44" s="48"/>
    </row>
    <row r="45" spans="1:7" s="3" customFormat="1" ht="10.5" customHeight="1">
      <c r="A45" s="152"/>
      <c r="B45" s="39" t="s">
        <v>49</v>
      </c>
      <c r="C45" s="6" t="s">
        <v>234</v>
      </c>
      <c r="D45" s="7">
        <v>1</v>
      </c>
      <c r="E45" s="41">
        <v>2</v>
      </c>
      <c r="F45" s="43"/>
      <c r="G45" s="48"/>
    </row>
    <row r="46" spans="1:7" s="3" customFormat="1" ht="10.5" customHeight="1">
      <c r="A46" s="152"/>
      <c r="B46" s="39" t="s">
        <v>38</v>
      </c>
      <c r="C46" s="6" t="s">
        <v>349</v>
      </c>
      <c r="D46" s="7">
        <v>1</v>
      </c>
      <c r="E46" s="41">
        <v>1</v>
      </c>
      <c r="F46" s="43"/>
      <c r="G46" s="48"/>
    </row>
    <row r="47" spans="1:7" s="3" customFormat="1" ht="10.5" customHeight="1">
      <c r="A47" s="152"/>
      <c r="B47" s="39" t="s">
        <v>50</v>
      </c>
      <c r="C47" s="6" t="s">
        <v>480</v>
      </c>
      <c r="D47" s="7"/>
      <c r="E47" s="41">
        <v>1</v>
      </c>
      <c r="F47" s="43"/>
      <c r="G47" s="48"/>
    </row>
    <row r="48" spans="1:7" s="3" customFormat="1" ht="10.5" customHeight="1">
      <c r="A48" s="152"/>
      <c r="B48" s="39" t="s">
        <v>53</v>
      </c>
      <c r="C48" s="6" t="s">
        <v>346</v>
      </c>
      <c r="D48" s="7"/>
      <c r="E48" s="41">
        <v>1</v>
      </c>
      <c r="F48" s="43"/>
      <c r="G48" s="48"/>
    </row>
    <row r="49" spans="1:7" s="3" customFormat="1" ht="10.5" customHeight="1">
      <c r="A49" s="152"/>
      <c r="B49" s="39" t="s">
        <v>61</v>
      </c>
      <c r="C49" s="6" t="s">
        <v>140</v>
      </c>
      <c r="D49" s="7"/>
      <c r="E49" s="41">
        <v>1</v>
      </c>
      <c r="F49" s="43"/>
      <c r="G49" s="48"/>
    </row>
    <row r="50" spans="1:7" s="3" customFormat="1" ht="10.5" customHeight="1">
      <c r="A50" s="152"/>
      <c r="B50" s="39" t="s">
        <v>49</v>
      </c>
      <c r="C50" s="6" t="s">
        <v>347</v>
      </c>
      <c r="D50" s="7"/>
      <c r="E50" s="41">
        <v>1</v>
      </c>
      <c r="F50" s="43"/>
      <c r="G50" s="48"/>
    </row>
    <row r="51" spans="1:7" s="3" customFormat="1" ht="10.5" customHeight="1">
      <c r="A51" s="152"/>
      <c r="B51" s="39" t="s">
        <v>54</v>
      </c>
      <c r="C51" s="6" t="s">
        <v>236</v>
      </c>
      <c r="D51" s="7"/>
      <c r="E51" s="41">
        <v>1</v>
      </c>
      <c r="F51" s="43"/>
      <c r="G51" s="48"/>
    </row>
    <row r="52" spans="1:7" s="3" customFormat="1" ht="10.5" customHeight="1">
      <c r="A52" s="152"/>
      <c r="B52" s="39" t="s">
        <v>49</v>
      </c>
      <c r="C52" s="6" t="s">
        <v>235</v>
      </c>
      <c r="D52" s="7"/>
      <c r="E52" s="41">
        <v>1</v>
      </c>
      <c r="F52" s="43"/>
      <c r="G52" s="48"/>
    </row>
    <row r="53" spans="1:7" s="3" customFormat="1" ht="10.5" customHeight="1">
      <c r="A53" s="152"/>
      <c r="B53" s="39" t="s">
        <v>38</v>
      </c>
      <c r="C53" s="6" t="s">
        <v>353</v>
      </c>
      <c r="D53" s="7"/>
      <c r="E53" s="41">
        <v>1</v>
      </c>
      <c r="F53" s="43"/>
      <c r="G53" s="48"/>
    </row>
    <row r="54" spans="1:7" s="3" customFormat="1" ht="10.5" customHeight="1">
      <c r="A54" s="152"/>
      <c r="B54" s="39" t="s">
        <v>50</v>
      </c>
      <c r="C54" s="6" t="s">
        <v>292</v>
      </c>
      <c r="D54" s="7"/>
      <c r="E54" s="41">
        <v>1</v>
      </c>
      <c r="F54" s="43">
        <v>1</v>
      </c>
      <c r="G54" s="46" t="s">
        <v>259</v>
      </c>
    </row>
    <row r="55" spans="1:7" s="3" customFormat="1" ht="10.5" customHeight="1">
      <c r="A55" s="152"/>
      <c r="B55" s="39" t="s">
        <v>50</v>
      </c>
      <c r="C55" s="6" t="s">
        <v>115</v>
      </c>
      <c r="D55" s="7"/>
      <c r="E55" s="41">
        <v>2</v>
      </c>
      <c r="F55" s="43"/>
      <c r="G55" s="48"/>
    </row>
    <row r="56" spans="1:7" s="3" customFormat="1" ht="10.5" customHeight="1">
      <c r="A56" s="152"/>
      <c r="B56" s="39" t="s">
        <v>50</v>
      </c>
      <c r="C56" s="6" t="s">
        <v>482</v>
      </c>
      <c r="D56" s="7"/>
      <c r="E56" s="41">
        <v>1</v>
      </c>
      <c r="F56" s="43"/>
      <c r="G56" s="48"/>
    </row>
    <row r="57" spans="1:7" s="3" customFormat="1" ht="10.5" customHeight="1">
      <c r="A57" s="152"/>
      <c r="B57" s="39" t="s">
        <v>48</v>
      </c>
      <c r="C57" s="6" t="s">
        <v>117</v>
      </c>
      <c r="D57" s="7"/>
      <c r="E57" s="41">
        <v>2</v>
      </c>
      <c r="F57" s="43"/>
      <c r="G57" s="48"/>
    </row>
    <row r="58" spans="1:7" s="3" customFormat="1" ht="10.5" customHeight="1">
      <c r="A58" s="152"/>
      <c r="B58" s="39" t="s">
        <v>226</v>
      </c>
      <c r="C58" s="6" t="s">
        <v>227</v>
      </c>
      <c r="D58" s="7"/>
      <c r="E58" s="41">
        <v>1</v>
      </c>
      <c r="F58" s="43"/>
      <c r="G58" s="48"/>
    </row>
    <row r="59" spans="1:7" s="3" customFormat="1" ht="10.5" customHeight="1">
      <c r="A59" s="152"/>
      <c r="B59" s="39" t="s">
        <v>144</v>
      </c>
      <c r="C59" s="6" t="s">
        <v>298</v>
      </c>
      <c r="D59" s="7"/>
      <c r="E59" s="41">
        <v>2</v>
      </c>
      <c r="F59" s="43"/>
      <c r="G59" s="48"/>
    </row>
    <row r="60" spans="1:7" s="3" customFormat="1" ht="10.5" customHeight="1">
      <c r="A60" s="152"/>
      <c r="B60" s="39" t="s">
        <v>38</v>
      </c>
      <c r="C60" s="6" t="s">
        <v>242</v>
      </c>
      <c r="D60" s="7"/>
      <c r="E60" s="41">
        <v>1</v>
      </c>
      <c r="F60" s="43"/>
      <c r="G60" s="48"/>
    </row>
    <row r="61" spans="1:7" s="3" customFormat="1" ht="10.5" customHeight="1">
      <c r="A61" s="152"/>
      <c r="B61" s="39" t="s">
        <v>49</v>
      </c>
      <c r="C61" s="6" t="s">
        <v>230</v>
      </c>
      <c r="D61" s="7"/>
      <c r="E61" s="41">
        <v>1</v>
      </c>
      <c r="F61" s="43"/>
      <c r="G61" s="48"/>
    </row>
    <row r="62" spans="1:7" s="3" customFormat="1" ht="10.5" customHeight="1">
      <c r="A62" s="152"/>
      <c r="B62" s="39" t="s">
        <v>50</v>
      </c>
      <c r="C62" s="6" t="s">
        <v>291</v>
      </c>
      <c r="D62" s="7"/>
      <c r="E62" s="41">
        <v>1</v>
      </c>
      <c r="F62" s="43"/>
      <c r="G62" s="48"/>
    </row>
    <row r="63" spans="1:7" s="3" customFormat="1" ht="10.5" customHeight="1">
      <c r="A63" s="152"/>
      <c r="B63" s="39" t="s">
        <v>226</v>
      </c>
      <c r="C63" s="6" t="s">
        <v>228</v>
      </c>
      <c r="D63" s="7"/>
      <c r="E63" s="41">
        <v>1</v>
      </c>
      <c r="F63" s="43"/>
      <c r="G63" s="48"/>
    </row>
    <row r="64" spans="1:7" s="3" customFormat="1" ht="10.5" customHeight="1">
      <c r="A64" s="152"/>
      <c r="B64" s="39" t="s">
        <v>43</v>
      </c>
      <c r="C64" s="6" t="s">
        <v>302</v>
      </c>
      <c r="D64" s="7"/>
      <c r="E64" s="41">
        <v>1</v>
      </c>
      <c r="F64" s="43"/>
      <c r="G64" s="48"/>
    </row>
    <row r="65" spans="1:7" s="3" customFormat="1" ht="10.5" customHeight="1">
      <c r="A65" s="152"/>
      <c r="B65" s="39" t="s">
        <v>48</v>
      </c>
      <c r="C65" s="6" t="s">
        <v>344</v>
      </c>
      <c r="D65" s="7"/>
      <c r="E65" s="41">
        <v>1</v>
      </c>
      <c r="F65" s="43"/>
      <c r="G65" s="48"/>
    </row>
    <row r="66" spans="1:7" s="3" customFormat="1" ht="10.5" customHeight="1">
      <c r="A66" s="152"/>
      <c r="B66" s="39" t="s">
        <v>49</v>
      </c>
      <c r="C66" s="6" t="s">
        <v>303</v>
      </c>
      <c r="D66" s="7"/>
      <c r="E66" s="41">
        <v>2</v>
      </c>
      <c r="F66" s="43"/>
      <c r="G66" s="48"/>
    </row>
    <row r="67" spans="1:7" s="3" customFormat="1" ht="10.5" customHeight="1">
      <c r="A67" s="152"/>
      <c r="B67" s="39" t="s">
        <v>51</v>
      </c>
      <c r="C67" s="6" t="s">
        <v>110</v>
      </c>
      <c r="D67" s="7"/>
      <c r="E67" s="41">
        <v>1</v>
      </c>
      <c r="F67" s="43"/>
      <c r="G67" s="48"/>
    </row>
    <row r="68" spans="1:7" s="3" customFormat="1" ht="10.5" customHeight="1">
      <c r="A68" s="152"/>
      <c r="B68" s="39" t="s">
        <v>53</v>
      </c>
      <c r="C68" s="6" t="s">
        <v>109</v>
      </c>
      <c r="D68" s="7"/>
      <c r="E68" s="41">
        <v>2</v>
      </c>
      <c r="F68" s="43">
        <v>1</v>
      </c>
      <c r="G68" s="46" t="s">
        <v>345</v>
      </c>
    </row>
    <row r="69" spans="1:7" s="3" customFormat="1" ht="10.5" customHeight="1">
      <c r="A69" s="152"/>
      <c r="B69" s="39" t="s">
        <v>49</v>
      </c>
      <c r="C69" s="6" t="s">
        <v>232</v>
      </c>
      <c r="D69" s="7"/>
      <c r="E69" s="41">
        <v>3</v>
      </c>
      <c r="F69" s="43"/>
      <c r="G69" s="46" t="s">
        <v>345</v>
      </c>
    </row>
    <row r="70" spans="1:7" s="3" customFormat="1" ht="10.5" customHeight="1">
      <c r="A70" s="152"/>
      <c r="B70" s="39" t="s">
        <v>38</v>
      </c>
      <c r="C70" s="6" t="s">
        <v>355</v>
      </c>
      <c r="D70" s="7"/>
      <c r="E70" s="41">
        <v>1</v>
      </c>
      <c r="F70" s="43"/>
      <c r="G70" s="48"/>
    </row>
    <row r="71" spans="1:7" s="3" customFormat="1" ht="10.5" customHeight="1">
      <c r="A71" s="152"/>
      <c r="B71" s="39" t="s">
        <v>43</v>
      </c>
      <c r="C71" s="6" t="s">
        <v>356</v>
      </c>
      <c r="D71" s="7"/>
      <c r="E71" s="41">
        <v>1</v>
      </c>
      <c r="F71" s="43"/>
      <c r="G71" s="48"/>
    </row>
    <row r="72" spans="1:7" s="3" customFormat="1" ht="10.5" customHeight="1">
      <c r="A72" s="152"/>
      <c r="B72" s="39" t="s">
        <v>38</v>
      </c>
      <c r="C72" s="6" t="s">
        <v>280</v>
      </c>
      <c r="D72" s="7"/>
      <c r="E72" s="41">
        <v>1</v>
      </c>
      <c r="F72" s="43"/>
      <c r="G72" s="48"/>
    </row>
    <row r="73" spans="1:7" s="3" customFormat="1" ht="10.5" customHeight="1">
      <c r="A73" s="152"/>
      <c r="B73" s="39" t="s">
        <v>54</v>
      </c>
      <c r="C73" s="6" t="s">
        <v>237</v>
      </c>
      <c r="D73" s="7"/>
      <c r="E73" s="41">
        <v>1</v>
      </c>
      <c r="F73" s="43"/>
      <c r="G73" s="48"/>
    </row>
    <row r="74" spans="1:7" s="3" customFormat="1" ht="10.5" customHeight="1">
      <c r="A74" s="152"/>
      <c r="B74" s="39" t="s">
        <v>239</v>
      </c>
      <c r="C74" s="6" t="s">
        <v>240</v>
      </c>
      <c r="D74" s="7"/>
      <c r="E74" s="41">
        <v>2</v>
      </c>
      <c r="F74" s="43"/>
      <c r="G74" s="48"/>
    </row>
    <row r="75" spans="1:7" s="3" customFormat="1" ht="10.5" customHeight="1">
      <c r="A75" s="152"/>
      <c r="B75" s="39" t="s">
        <v>53</v>
      </c>
      <c r="C75" s="6" t="s">
        <v>254</v>
      </c>
      <c r="D75" s="7"/>
      <c r="E75" s="41">
        <v>1</v>
      </c>
      <c r="F75" s="43"/>
      <c r="G75" s="48"/>
    </row>
    <row r="76" spans="1:7" s="3" customFormat="1" ht="10.5" customHeight="1">
      <c r="A76" s="152"/>
      <c r="B76" s="39" t="s">
        <v>226</v>
      </c>
      <c r="C76" s="6" t="s">
        <v>300</v>
      </c>
      <c r="D76" s="7"/>
      <c r="E76" s="41">
        <v>1</v>
      </c>
      <c r="F76" s="43"/>
      <c r="G76" s="48"/>
    </row>
    <row r="77" spans="1:7" s="3" customFormat="1" ht="10.5" customHeight="1">
      <c r="A77" s="152"/>
      <c r="B77" s="39" t="s">
        <v>239</v>
      </c>
      <c r="C77" s="6" t="s">
        <v>258</v>
      </c>
      <c r="D77" s="7"/>
      <c r="E77" s="41">
        <v>1</v>
      </c>
      <c r="F77" s="43">
        <v>1</v>
      </c>
      <c r="G77" s="46" t="s">
        <v>259</v>
      </c>
    </row>
    <row r="78" spans="1:7" s="3" customFormat="1" ht="10.5" customHeight="1">
      <c r="A78" s="152"/>
      <c r="B78" s="39" t="s">
        <v>38</v>
      </c>
      <c r="C78" s="6" t="s">
        <v>352</v>
      </c>
      <c r="D78" s="7"/>
      <c r="E78" s="41">
        <v>1</v>
      </c>
      <c r="F78" s="43"/>
      <c r="G78" s="48"/>
    </row>
    <row r="79" spans="1:7" s="3" customFormat="1" ht="10.5" customHeight="1">
      <c r="A79" s="152"/>
      <c r="B79" s="39" t="s">
        <v>49</v>
      </c>
      <c r="C79" s="6" t="s">
        <v>484</v>
      </c>
      <c r="D79" s="7"/>
      <c r="E79" s="41">
        <v>1</v>
      </c>
      <c r="F79" s="43"/>
      <c r="G79" s="48"/>
    </row>
    <row r="80" spans="1:7" s="3" customFormat="1" ht="10.5" customHeight="1">
      <c r="A80" s="152"/>
      <c r="B80" s="39" t="s">
        <v>49</v>
      </c>
      <c r="C80" s="6" t="s">
        <v>348</v>
      </c>
      <c r="D80" s="7"/>
      <c r="E80" s="41">
        <v>1</v>
      </c>
      <c r="F80" s="43"/>
      <c r="G80" s="48"/>
    </row>
    <row r="81" spans="1:7" s="3" customFormat="1" ht="10.5" customHeight="1">
      <c r="A81" s="152"/>
      <c r="B81" s="39" t="s">
        <v>50</v>
      </c>
      <c r="C81" s="6" t="s">
        <v>479</v>
      </c>
      <c r="D81" s="7"/>
      <c r="E81" s="41">
        <v>1</v>
      </c>
      <c r="F81" s="43"/>
      <c r="G81" s="48"/>
    </row>
    <row r="82" spans="1:7" s="3" customFormat="1" ht="10.5" customHeight="1">
      <c r="A82" s="152"/>
      <c r="B82" s="39" t="s">
        <v>53</v>
      </c>
      <c r="C82" s="6" t="s">
        <v>108</v>
      </c>
      <c r="D82" s="7"/>
      <c r="E82" s="41">
        <v>1</v>
      </c>
      <c r="F82" s="43"/>
      <c r="G82" s="48"/>
    </row>
    <row r="83" spans="1:7" s="3" customFormat="1" ht="10.5" customHeight="1">
      <c r="A83" s="50"/>
      <c r="B83" s="39" t="s">
        <v>50</v>
      </c>
      <c r="C83" s="6" t="s">
        <v>481</v>
      </c>
      <c r="D83" s="7"/>
      <c r="E83" s="41">
        <v>1</v>
      </c>
      <c r="F83" s="49"/>
      <c r="G83" s="48"/>
    </row>
    <row r="84" spans="1:7" s="3" customFormat="1" ht="10.5" customHeight="1" thickBot="1">
      <c r="A84" s="50"/>
      <c r="B84" s="39"/>
      <c r="C84" s="6"/>
      <c r="D84" s="78">
        <f>SUM(D7:D83)</f>
        <v>76</v>
      </c>
      <c r="E84" s="78">
        <f>SUM(E7:E83)</f>
        <v>56</v>
      </c>
      <c r="F84" s="79"/>
      <c r="G84" s="48"/>
    </row>
    <row r="85" spans="1:7" s="3" customFormat="1" ht="10.5" customHeight="1" thickBot="1" thickTop="1">
      <c r="A85" s="38"/>
      <c r="B85" s="151"/>
      <c r="C85" s="151"/>
      <c r="D85" s="151"/>
      <c r="E85" s="151"/>
      <c r="F85" s="151"/>
      <c r="G85" s="151"/>
    </row>
    <row r="86" spans="1:7" s="18" customFormat="1" ht="10.5" customHeight="1" thickTop="1">
      <c r="A86" s="152" t="s">
        <v>24</v>
      </c>
      <c r="B86" s="17" t="s">
        <v>0</v>
      </c>
      <c r="C86" s="37" t="s">
        <v>9</v>
      </c>
      <c r="D86" s="17" t="s">
        <v>10</v>
      </c>
      <c r="E86" s="40" t="s">
        <v>11</v>
      </c>
      <c r="F86" s="42" t="s">
        <v>12</v>
      </c>
      <c r="G86" s="45" t="s">
        <v>13</v>
      </c>
    </row>
    <row r="87" spans="1:7" s="3" customFormat="1" ht="10.5" customHeight="1">
      <c r="A87" s="152"/>
      <c r="B87" s="39" t="s">
        <v>61</v>
      </c>
      <c r="C87" s="6" t="s">
        <v>134</v>
      </c>
      <c r="D87" s="7">
        <v>6</v>
      </c>
      <c r="E87" s="41"/>
      <c r="F87" s="43"/>
      <c r="G87" s="46"/>
    </row>
    <row r="88" spans="1:7" s="3" customFormat="1" ht="10.5" customHeight="1">
      <c r="A88" s="152"/>
      <c r="B88" s="39" t="s">
        <v>61</v>
      </c>
      <c r="C88" s="6" t="s">
        <v>135</v>
      </c>
      <c r="D88" s="7">
        <v>6</v>
      </c>
      <c r="E88" s="41"/>
      <c r="F88" s="43"/>
      <c r="G88" s="46"/>
    </row>
    <row r="89" spans="1:7" s="3" customFormat="1" ht="10.5" customHeight="1">
      <c r="A89" s="152"/>
      <c r="B89" s="39" t="s">
        <v>85</v>
      </c>
      <c r="C89" s="6" t="s">
        <v>284</v>
      </c>
      <c r="D89" s="7">
        <v>5</v>
      </c>
      <c r="E89" s="41"/>
      <c r="F89" s="43"/>
      <c r="G89" s="46"/>
    </row>
    <row r="90" spans="1:7" s="3" customFormat="1" ht="10.5" customHeight="1">
      <c r="A90" s="152"/>
      <c r="B90" s="39" t="s">
        <v>38</v>
      </c>
      <c r="C90" s="39" t="s">
        <v>72</v>
      </c>
      <c r="D90" s="7">
        <v>5</v>
      </c>
      <c r="E90" s="41">
        <v>1</v>
      </c>
      <c r="F90" s="43">
        <v>1</v>
      </c>
      <c r="G90" s="46" t="s">
        <v>466</v>
      </c>
    </row>
    <row r="91" spans="1:7" s="3" customFormat="1" ht="10.5" customHeight="1">
      <c r="A91" s="152"/>
      <c r="B91" s="39" t="s">
        <v>252</v>
      </c>
      <c r="C91" s="6" t="s">
        <v>368</v>
      </c>
      <c r="D91" s="7">
        <v>3</v>
      </c>
      <c r="E91" s="41">
        <v>2</v>
      </c>
      <c r="F91" s="43"/>
      <c r="G91" s="46"/>
    </row>
    <row r="92" spans="1:7" s="3" customFormat="1" ht="10.5" customHeight="1">
      <c r="A92" s="152"/>
      <c r="B92" s="39" t="s">
        <v>48</v>
      </c>
      <c r="C92" s="39" t="s">
        <v>281</v>
      </c>
      <c r="D92" s="7">
        <v>3</v>
      </c>
      <c r="E92" s="41"/>
      <c r="F92" s="43"/>
      <c r="G92" s="46"/>
    </row>
    <row r="93" spans="1:7" s="3" customFormat="1" ht="10.5" customHeight="1">
      <c r="A93" s="152"/>
      <c r="B93" s="39" t="s">
        <v>53</v>
      </c>
      <c r="C93" s="39" t="s">
        <v>104</v>
      </c>
      <c r="D93" s="7">
        <v>3</v>
      </c>
      <c r="E93" s="41"/>
      <c r="F93" s="43"/>
      <c r="G93" s="46"/>
    </row>
    <row r="94" spans="1:7" s="3" customFormat="1" ht="10.5" customHeight="1">
      <c r="A94" s="152"/>
      <c r="B94" s="39" t="s">
        <v>63</v>
      </c>
      <c r="C94" s="6" t="s">
        <v>306</v>
      </c>
      <c r="D94" s="7">
        <v>3</v>
      </c>
      <c r="E94" s="41"/>
      <c r="F94" s="43"/>
      <c r="G94" s="46"/>
    </row>
    <row r="95" spans="1:7" s="3" customFormat="1" ht="10.5" customHeight="1">
      <c r="A95" s="152"/>
      <c r="B95" s="39" t="s">
        <v>38</v>
      </c>
      <c r="C95" s="6" t="s">
        <v>363</v>
      </c>
      <c r="D95" s="7">
        <v>2</v>
      </c>
      <c r="E95" s="41"/>
      <c r="F95" s="43"/>
      <c r="G95" s="46"/>
    </row>
    <row r="96" spans="1:7" s="3" customFormat="1" ht="10.5" customHeight="1">
      <c r="A96" s="152"/>
      <c r="B96" s="39" t="s">
        <v>85</v>
      </c>
      <c r="C96" s="6" t="s">
        <v>429</v>
      </c>
      <c r="D96" s="7">
        <v>2</v>
      </c>
      <c r="E96" s="41">
        <v>1</v>
      </c>
      <c r="F96" s="43"/>
      <c r="G96" s="46"/>
    </row>
    <row r="97" spans="1:7" s="3" customFormat="1" ht="10.5" customHeight="1">
      <c r="A97" s="152"/>
      <c r="B97" s="39" t="s">
        <v>85</v>
      </c>
      <c r="C97" s="6" t="s">
        <v>430</v>
      </c>
      <c r="D97" s="7">
        <v>2</v>
      </c>
      <c r="E97" s="41">
        <v>1</v>
      </c>
      <c r="F97" s="43"/>
      <c r="G97" s="46"/>
    </row>
    <row r="98" spans="1:7" s="3" customFormat="1" ht="10.5" customHeight="1">
      <c r="A98" s="152"/>
      <c r="B98" s="39" t="s">
        <v>85</v>
      </c>
      <c r="C98" s="6" t="s">
        <v>428</v>
      </c>
      <c r="D98" s="7">
        <v>1</v>
      </c>
      <c r="E98" s="41"/>
      <c r="F98" s="43"/>
      <c r="G98" s="46"/>
    </row>
    <row r="99" spans="1:7" s="3" customFormat="1" ht="10.5" customHeight="1">
      <c r="A99" s="152"/>
      <c r="B99" s="39" t="s">
        <v>38</v>
      </c>
      <c r="C99" s="6" t="s">
        <v>366</v>
      </c>
      <c r="D99" s="7">
        <v>1</v>
      </c>
      <c r="E99" s="41"/>
      <c r="F99" s="43"/>
      <c r="G99" s="46"/>
    </row>
    <row r="100" spans="1:7" s="3" customFormat="1" ht="10.5" customHeight="1">
      <c r="A100" s="152"/>
      <c r="B100" s="39" t="s">
        <v>38</v>
      </c>
      <c r="C100" s="6" t="s">
        <v>367</v>
      </c>
      <c r="D100" s="7">
        <v>1</v>
      </c>
      <c r="E100" s="41"/>
      <c r="F100" s="43"/>
      <c r="G100" s="46"/>
    </row>
    <row r="101" spans="1:7" s="3" customFormat="1" ht="10.5" customHeight="1">
      <c r="A101" s="152"/>
      <c r="B101" s="39" t="s">
        <v>64</v>
      </c>
      <c r="C101" s="6" t="s">
        <v>265</v>
      </c>
      <c r="D101" s="7">
        <v>1</v>
      </c>
      <c r="E101" s="41">
        <v>1</v>
      </c>
      <c r="F101" s="43"/>
      <c r="G101" s="46"/>
    </row>
    <row r="102" spans="1:7" s="3" customFormat="1" ht="10.5" customHeight="1">
      <c r="A102" s="152"/>
      <c r="B102" s="39" t="s">
        <v>38</v>
      </c>
      <c r="C102" s="6" t="s">
        <v>364</v>
      </c>
      <c r="D102" s="7">
        <v>1</v>
      </c>
      <c r="E102" s="41"/>
      <c r="F102" s="43"/>
      <c r="G102" s="46"/>
    </row>
    <row r="103" spans="1:7" s="3" customFormat="1" ht="10.5" customHeight="1">
      <c r="A103" s="152"/>
      <c r="B103" s="39" t="s">
        <v>252</v>
      </c>
      <c r="C103" s="6" t="s">
        <v>425</v>
      </c>
      <c r="D103" s="7">
        <v>1</v>
      </c>
      <c r="E103" s="41"/>
      <c r="F103" s="43"/>
      <c r="G103" s="46"/>
    </row>
    <row r="104" spans="1:7" s="3" customFormat="1" ht="10.5" customHeight="1">
      <c r="A104" s="152"/>
      <c r="B104" s="39" t="s">
        <v>252</v>
      </c>
      <c r="C104" s="6" t="s">
        <v>253</v>
      </c>
      <c r="D104" s="7">
        <v>1</v>
      </c>
      <c r="E104" s="41"/>
      <c r="F104" s="43"/>
      <c r="G104" s="46"/>
    </row>
    <row r="105" spans="1:7" s="3" customFormat="1" ht="10.5" customHeight="1">
      <c r="A105" s="152"/>
      <c r="B105" s="6" t="s">
        <v>59</v>
      </c>
      <c r="C105" s="39" t="s">
        <v>267</v>
      </c>
      <c r="D105" s="7">
        <v>1</v>
      </c>
      <c r="E105" s="41"/>
      <c r="F105" s="43"/>
      <c r="G105" s="46"/>
    </row>
    <row r="106" spans="1:7" s="3" customFormat="1" ht="10.5" customHeight="1">
      <c r="A106" s="152"/>
      <c r="B106" s="39" t="s">
        <v>38</v>
      </c>
      <c r="C106" s="39" t="s">
        <v>70</v>
      </c>
      <c r="D106" s="7">
        <v>1</v>
      </c>
      <c r="E106" s="41"/>
      <c r="F106" s="43"/>
      <c r="G106" s="46"/>
    </row>
    <row r="107" spans="1:7" s="3" customFormat="1" ht="10.5" customHeight="1">
      <c r="A107" s="152"/>
      <c r="B107" s="39" t="s">
        <v>85</v>
      </c>
      <c r="C107" s="6" t="s">
        <v>431</v>
      </c>
      <c r="D107" s="7">
        <v>1</v>
      </c>
      <c r="E107" s="41">
        <v>1</v>
      </c>
      <c r="F107" s="43"/>
      <c r="G107" s="46"/>
    </row>
    <row r="108" spans="1:7" s="3" customFormat="1" ht="10.5" customHeight="1">
      <c r="A108" s="152"/>
      <c r="B108" s="39" t="s">
        <v>85</v>
      </c>
      <c r="C108" s="6" t="s">
        <v>282</v>
      </c>
      <c r="D108" s="7">
        <v>1</v>
      </c>
      <c r="E108" s="41">
        <v>2</v>
      </c>
      <c r="F108" s="43"/>
      <c r="G108" s="46"/>
    </row>
    <row r="109" spans="1:7" s="3" customFormat="1" ht="10.5" customHeight="1">
      <c r="A109" s="152"/>
      <c r="B109" s="39" t="s">
        <v>45</v>
      </c>
      <c r="C109" s="6" t="s">
        <v>307</v>
      </c>
      <c r="D109" s="7">
        <v>1</v>
      </c>
      <c r="E109" s="41"/>
      <c r="F109" s="43"/>
      <c r="G109" s="46"/>
    </row>
    <row r="110" spans="1:7" s="3" customFormat="1" ht="10.5" customHeight="1">
      <c r="A110" s="152"/>
      <c r="B110" s="39" t="s">
        <v>38</v>
      </c>
      <c r="C110" s="39" t="s">
        <v>365</v>
      </c>
      <c r="D110" s="7">
        <v>1</v>
      </c>
      <c r="E110" s="41"/>
      <c r="F110" s="43"/>
      <c r="G110" s="46"/>
    </row>
    <row r="111" spans="1:7" s="3" customFormat="1" ht="10.5" customHeight="1">
      <c r="A111" s="152"/>
      <c r="B111" s="39" t="s">
        <v>53</v>
      </c>
      <c r="C111" s="39" t="s">
        <v>106</v>
      </c>
      <c r="D111" s="7">
        <v>1</v>
      </c>
      <c r="E111" s="41"/>
      <c r="F111" s="43"/>
      <c r="G111" s="46"/>
    </row>
    <row r="112" spans="1:7" s="3" customFormat="1" ht="10.5" customHeight="1">
      <c r="A112" s="152"/>
      <c r="B112" s="39" t="s">
        <v>64</v>
      </c>
      <c r="C112" s="6" t="s">
        <v>369</v>
      </c>
      <c r="D112" s="7">
        <v>1</v>
      </c>
      <c r="E112" s="41">
        <v>1</v>
      </c>
      <c r="F112" s="43"/>
      <c r="G112" s="46"/>
    </row>
    <row r="113" spans="1:7" s="3" customFormat="1" ht="10.5" customHeight="1">
      <c r="A113" s="152"/>
      <c r="B113" s="39" t="s">
        <v>64</v>
      </c>
      <c r="C113" s="6" t="s">
        <v>266</v>
      </c>
      <c r="D113" s="7">
        <v>1</v>
      </c>
      <c r="E113" s="41"/>
      <c r="F113" s="43"/>
      <c r="G113" s="46"/>
    </row>
    <row r="114" spans="1:7" s="3" customFormat="1" ht="10.5" customHeight="1">
      <c r="A114" s="152"/>
      <c r="B114" s="39" t="s">
        <v>38</v>
      </c>
      <c r="C114" s="39" t="s">
        <v>277</v>
      </c>
      <c r="D114" s="7">
        <v>1</v>
      </c>
      <c r="E114" s="41"/>
      <c r="F114" s="43"/>
      <c r="G114" s="46"/>
    </row>
    <row r="115" spans="1:7" s="3" customFormat="1" ht="10.5" customHeight="1">
      <c r="A115" s="152"/>
      <c r="B115" s="39" t="s">
        <v>61</v>
      </c>
      <c r="C115" s="6" t="s">
        <v>136</v>
      </c>
      <c r="D115" s="7">
        <v>1</v>
      </c>
      <c r="E115" s="41">
        <v>1</v>
      </c>
      <c r="F115" s="43">
        <v>1</v>
      </c>
      <c r="G115" s="46" t="s">
        <v>113</v>
      </c>
    </row>
    <row r="116" spans="1:7" s="3" customFormat="1" ht="10.5" customHeight="1">
      <c r="A116" s="152"/>
      <c r="B116" s="39" t="s">
        <v>48</v>
      </c>
      <c r="C116" s="6" t="s">
        <v>475</v>
      </c>
      <c r="D116" s="7">
        <v>1</v>
      </c>
      <c r="E116" s="41"/>
      <c r="F116" s="43"/>
      <c r="G116" s="48"/>
    </row>
    <row r="117" spans="1:7" s="3" customFormat="1" ht="10.5" customHeight="1">
      <c r="A117" s="152"/>
      <c r="B117" s="39" t="s">
        <v>85</v>
      </c>
      <c r="C117" s="6" t="s">
        <v>283</v>
      </c>
      <c r="D117" s="7">
        <v>1</v>
      </c>
      <c r="E117" s="41"/>
      <c r="F117" s="43"/>
      <c r="G117" s="46"/>
    </row>
    <row r="118" spans="1:7" s="3" customFormat="1" ht="10.5" customHeight="1">
      <c r="A118" s="152"/>
      <c r="B118" s="39" t="s">
        <v>63</v>
      </c>
      <c r="C118" s="6" t="s">
        <v>107</v>
      </c>
      <c r="D118" s="7">
        <v>1</v>
      </c>
      <c r="E118" s="41"/>
      <c r="F118" s="43"/>
      <c r="G118" s="46"/>
    </row>
    <row r="119" spans="1:7" s="3" customFormat="1" ht="10.5" customHeight="1">
      <c r="A119" s="152"/>
      <c r="B119" s="39" t="s">
        <v>85</v>
      </c>
      <c r="C119" s="6" t="s">
        <v>470</v>
      </c>
      <c r="D119" s="7">
        <v>1</v>
      </c>
      <c r="E119" s="41"/>
      <c r="F119" s="43"/>
      <c r="G119" s="46"/>
    </row>
    <row r="120" spans="1:7" s="3" customFormat="1" ht="10.5" customHeight="1">
      <c r="A120" s="152"/>
      <c r="B120" s="39" t="s">
        <v>48</v>
      </c>
      <c r="C120" s="6" t="s">
        <v>474</v>
      </c>
      <c r="D120" s="7">
        <v>1</v>
      </c>
      <c r="E120" s="41"/>
      <c r="F120" s="43"/>
      <c r="G120" s="46"/>
    </row>
    <row r="121" spans="1:7" s="3" customFormat="1" ht="10.5" customHeight="1">
      <c r="A121" s="152"/>
      <c r="B121" s="39" t="s">
        <v>63</v>
      </c>
      <c r="C121" s="6" t="s">
        <v>305</v>
      </c>
      <c r="D121" s="7">
        <v>1</v>
      </c>
      <c r="E121" s="41"/>
      <c r="F121" s="43"/>
      <c r="G121" s="46"/>
    </row>
    <row r="122" spans="1:7" s="3" customFormat="1" ht="10.5" customHeight="1">
      <c r="A122" s="152"/>
      <c r="B122" s="39" t="s">
        <v>53</v>
      </c>
      <c r="C122" s="39" t="s">
        <v>362</v>
      </c>
      <c r="D122" s="7">
        <v>1</v>
      </c>
      <c r="E122" s="41"/>
      <c r="F122" s="43"/>
      <c r="G122" s="46"/>
    </row>
    <row r="123" spans="1:7" s="3" customFormat="1" ht="10.5" customHeight="1">
      <c r="A123" s="152"/>
      <c r="B123" s="39" t="s">
        <v>85</v>
      </c>
      <c r="C123" s="6" t="s">
        <v>427</v>
      </c>
      <c r="D123" s="7"/>
      <c r="E123" s="41">
        <v>1</v>
      </c>
      <c r="F123" s="43">
        <v>1</v>
      </c>
      <c r="G123" s="46" t="s">
        <v>259</v>
      </c>
    </row>
    <row r="124" spans="1:7" s="3" customFormat="1" ht="10.5" customHeight="1">
      <c r="A124" s="152"/>
      <c r="B124" s="39" t="s">
        <v>64</v>
      </c>
      <c r="C124" s="6" t="s">
        <v>472</v>
      </c>
      <c r="D124" s="7"/>
      <c r="E124" s="41">
        <v>1</v>
      </c>
      <c r="F124" s="43"/>
      <c r="G124" s="46"/>
    </row>
    <row r="125" spans="1:7" s="3" customFormat="1" ht="10.5" customHeight="1">
      <c r="A125" s="152"/>
      <c r="B125" s="39" t="s">
        <v>53</v>
      </c>
      <c r="C125" s="6" t="s">
        <v>251</v>
      </c>
      <c r="D125" s="7"/>
      <c r="E125" s="41">
        <v>2</v>
      </c>
      <c r="F125" s="43"/>
      <c r="G125" s="46"/>
    </row>
    <row r="126" spans="1:7" s="3" customFormat="1" ht="10.5" customHeight="1">
      <c r="A126" s="152"/>
      <c r="B126" s="39" t="s">
        <v>38</v>
      </c>
      <c r="C126" s="39" t="s">
        <v>467</v>
      </c>
      <c r="D126" s="7"/>
      <c r="E126" s="41"/>
      <c r="F126" s="43">
        <v>1</v>
      </c>
      <c r="G126" s="46" t="s">
        <v>466</v>
      </c>
    </row>
    <row r="127" spans="1:7" s="3" customFormat="1" ht="10.5" customHeight="1">
      <c r="A127" s="152"/>
      <c r="B127" s="39" t="s">
        <v>53</v>
      </c>
      <c r="C127" s="6" t="s">
        <v>103</v>
      </c>
      <c r="D127" s="7"/>
      <c r="E127" s="41">
        <v>1</v>
      </c>
      <c r="F127" s="43"/>
      <c r="G127" s="46"/>
    </row>
    <row r="128" spans="1:7" s="3" customFormat="1" ht="10.5" customHeight="1">
      <c r="A128" s="152"/>
      <c r="B128" s="39" t="s">
        <v>38</v>
      </c>
      <c r="C128" s="39" t="s">
        <v>71</v>
      </c>
      <c r="D128" s="7"/>
      <c r="E128" s="41">
        <v>1</v>
      </c>
      <c r="F128" s="43"/>
      <c r="G128" s="46"/>
    </row>
    <row r="129" spans="1:7" s="3" customFormat="1" ht="10.5" customHeight="1">
      <c r="A129" s="152"/>
      <c r="B129" s="39" t="s">
        <v>48</v>
      </c>
      <c r="C129" s="6" t="s">
        <v>130</v>
      </c>
      <c r="D129" s="7"/>
      <c r="E129" s="41">
        <v>1</v>
      </c>
      <c r="F129" s="43"/>
      <c r="G129" s="46"/>
    </row>
    <row r="130" spans="1:7" s="3" customFormat="1" ht="10.5" customHeight="1">
      <c r="A130" s="152"/>
      <c r="B130" s="39" t="s">
        <v>61</v>
      </c>
      <c r="C130" s="6" t="s">
        <v>468</v>
      </c>
      <c r="D130" s="7"/>
      <c r="E130" s="41">
        <v>1</v>
      </c>
      <c r="F130" s="43"/>
      <c r="G130" s="46"/>
    </row>
    <row r="131" spans="1:7" s="3" customFormat="1" ht="10.5" customHeight="1">
      <c r="A131" s="152"/>
      <c r="B131" s="39" t="s">
        <v>252</v>
      </c>
      <c r="C131" s="6" t="s">
        <v>426</v>
      </c>
      <c r="D131" s="7"/>
      <c r="E131" s="41">
        <v>1</v>
      </c>
      <c r="F131" s="43"/>
      <c r="G131" s="46"/>
    </row>
    <row r="132" spans="1:7" s="3" customFormat="1" ht="10.5" customHeight="1">
      <c r="A132" s="152"/>
      <c r="B132" s="39" t="s">
        <v>64</v>
      </c>
      <c r="C132" s="6" t="s">
        <v>473</v>
      </c>
      <c r="D132" s="7"/>
      <c r="E132" s="41">
        <v>1</v>
      </c>
      <c r="F132" s="43"/>
      <c r="G132" s="46"/>
    </row>
    <row r="133" spans="1:7" s="3" customFormat="1" ht="10.5" customHeight="1">
      <c r="A133" s="152"/>
      <c r="B133" s="39" t="s">
        <v>61</v>
      </c>
      <c r="C133" s="6" t="s">
        <v>469</v>
      </c>
      <c r="D133" s="7"/>
      <c r="E133" s="41">
        <v>1</v>
      </c>
      <c r="F133" s="43"/>
      <c r="G133" s="46"/>
    </row>
    <row r="134" spans="1:7" s="3" customFormat="1" ht="10.5" customHeight="1">
      <c r="A134" s="152"/>
      <c r="B134" s="6" t="s">
        <v>59</v>
      </c>
      <c r="C134" s="39" t="s">
        <v>360</v>
      </c>
      <c r="D134" s="7"/>
      <c r="E134" s="41">
        <v>1</v>
      </c>
      <c r="F134" s="43"/>
      <c r="G134" s="46"/>
    </row>
    <row r="135" spans="1:7" s="3" customFormat="1" ht="10.5" customHeight="1">
      <c r="A135" s="152"/>
      <c r="B135" s="39" t="s">
        <v>53</v>
      </c>
      <c r="C135" s="39" t="s">
        <v>105</v>
      </c>
      <c r="D135" s="7"/>
      <c r="E135" s="41">
        <v>1</v>
      </c>
      <c r="F135" s="43"/>
      <c r="G135" s="46"/>
    </row>
    <row r="136" spans="1:7" s="3" customFormat="1" ht="10.5" customHeight="1">
      <c r="A136" s="152"/>
      <c r="B136" s="39" t="s">
        <v>45</v>
      </c>
      <c r="C136" s="6" t="s">
        <v>133</v>
      </c>
      <c r="D136" s="7"/>
      <c r="E136" s="41">
        <v>1</v>
      </c>
      <c r="F136" s="43"/>
      <c r="G136" s="46"/>
    </row>
    <row r="137" spans="1:7" s="3" customFormat="1" ht="10.5" customHeight="1">
      <c r="A137" s="152"/>
      <c r="B137" s="39" t="s">
        <v>85</v>
      </c>
      <c r="C137" s="6" t="s">
        <v>370</v>
      </c>
      <c r="D137" s="7"/>
      <c r="E137" s="41"/>
      <c r="F137" s="43">
        <v>1</v>
      </c>
      <c r="G137" s="46" t="s">
        <v>345</v>
      </c>
    </row>
    <row r="138" spans="1:7" s="3" customFormat="1" ht="10.5" customHeight="1">
      <c r="A138" s="152"/>
      <c r="B138" s="6" t="s">
        <v>59</v>
      </c>
      <c r="C138" s="39" t="s">
        <v>361</v>
      </c>
      <c r="D138" s="7"/>
      <c r="E138" s="41">
        <v>1</v>
      </c>
      <c r="F138" s="43"/>
      <c r="G138" s="46"/>
    </row>
    <row r="139" spans="1:7" s="3" customFormat="1" ht="10.5" customHeight="1">
      <c r="A139" s="152"/>
      <c r="B139" s="39" t="s">
        <v>61</v>
      </c>
      <c r="C139" s="6" t="s">
        <v>137</v>
      </c>
      <c r="D139" s="7"/>
      <c r="E139" s="41">
        <v>1</v>
      </c>
      <c r="F139" s="43"/>
      <c r="G139" s="46"/>
    </row>
    <row r="140" spans="1:7" s="3" customFormat="1" ht="10.5" customHeight="1">
      <c r="A140" s="152"/>
      <c r="B140" s="39" t="s">
        <v>64</v>
      </c>
      <c r="C140" s="6" t="s">
        <v>471</v>
      </c>
      <c r="D140" s="7"/>
      <c r="E140" s="41">
        <v>1</v>
      </c>
      <c r="F140" s="43"/>
      <c r="G140" s="46"/>
    </row>
    <row r="141" spans="1:7" s="3" customFormat="1" ht="10.5" customHeight="1">
      <c r="A141" s="152"/>
      <c r="B141" s="39" t="s">
        <v>38</v>
      </c>
      <c r="C141" s="39" t="s">
        <v>278</v>
      </c>
      <c r="D141" s="7"/>
      <c r="E141" s="41"/>
      <c r="F141" s="43">
        <v>1</v>
      </c>
      <c r="G141" s="46" t="s">
        <v>259</v>
      </c>
    </row>
    <row r="142" spans="1:7" s="3" customFormat="1" ht="10.5" customHeight="1">
      <c r="A142" s="152"/>
      <c r="B142" s="39" t="s">
        <v>61</v>
      </c>
      <c r="C142" s="6" t="s">
        <v>276</v>
      </c>
      <c r="D142" s="7"/>
      <c r="E142" s="41">
        <v>1</v>
      </c>
      <c r="F142" s="43"/>
      <c r="G142" s="46"/>
    </row>
    <row r="143" spans="1:7" s="3" customFormat="1" ht="10.5" customHeight="1" thickBot="1">
      <c r="A143" s="152"/>
      <c r="B143" s="39"/>
      <c r="C143" s="6"/>
      <c r="D143" s="7">
        <f>SUM(D87:D142)</f>
        <v>65</v>
      </c>
      <c r="E143" s="41">
        <f>SUM(E87:E142)</f>
        <v>29</v>
      </c>
      <c r="F143" s="44">
        <f>SUM(F87:F142)</f>
        <v>6</v>
      </c>
      <c r="G143" s="46"/>
    </row>
    <row r="144" spans="1:7" s="3" customFormat="1" ht="10.5" customHeight="1" thickBot="1" thickTop="1">
      <c r="A144" s="38"/>
      <c r="B144" s="151"/>
      <c r="C144" s="151"/>
      <c r="D144" s="151"/>
      <c r="E144" s="151"/>
      <c r="F144" s="151"/>
      <c r="G144" s="151"/>
    </row>
    <row r="145" spans="1:7" s="18" customFormat="1" ht="10.5" customHeight="1" thickTop="1">
      <c r="A145" s="152" t="s">
        <v>25</v>
      </c>
      <c r="B145" s="17" t="s">
        <v>0</v>
      </c>
      <c r="C145" s="37" t="s">
        <v>9</v>
      </c>
      <c r="D145" s="17" t="s">
        <v>10</v>
      </c>
      <c r="E145" s="40" t="s">
        <v>11</v>
      </c>
      <c r="F145" s="42" t="s">
        <v>12</v>
      </c>
      <c r="G145" s="45" t="s">
        <v>13</v>
      </c>
    </row>
    <row r="146" spans="1:7" s="3" customFormat="1" ht="10.5" customHeight="1">
      <c r="A146" s="152"/>
      <c r="B146" s="39" t="s">
        <v>90</v>
      </c>
      <c r="C146" s="6" t="s">
        <v>93</v>
      </c>
      <c r="D146" s="7">
        <v>4</v>
      </c>
      <c r="E146" s="41">
        <v>1</v>
      </c>
      <c r="F146" s="43"/>
      <c r="G146" s="46"/>
    </row>
    <row r="147" spans="1:7" s="3" customFormat="1" ht="10.5" customHeight="1">
      <c r="A147" s="152"/>
      <c r="B147" s="39" t="s">
        <v>62</v>
      </c>
      <c r="C147" s="6" t="s">
        <v>249</v>
      </c>
      <c r="D147" s="7">
        <f>3</f>
        <v>3</v>
      </c>
      <c r="E147" s="41"/>
      <c r="F147" s="43"/>
      <c r="G147" s="46"/>
    </row>
    <row r="148" spans="1:7" s="3" customFormat="1" ht="10.5" customHeight="1">
      <c r="A148" s="152"/>
      <c r="B148" s="39" t="s">
        <v>90</v>
      </c>
      <c r="C148" s="6" t="s">
        <v>92</v>
      </c>
      <c r="D148" s="7">
        <v>3</v>
      </c>
      <c r="E148" s="41"/>
      <c r="F148" s="43"/>
      <c r="G148" s="46"/>
    </row>
    <row r="149" spans="1:7" s="3" customFormat="1" ht="10.5" customHeight="1">
      <c r="A149" s="152"/>
      <c r="B149" s="39" t="s">
        <v>59</v>
      </c>
      <c r="C149" s="6" t="s">
        <v>399</v>
      </c>
      <c r="D149" s="7">
        <v>3</v>
      </c>
      <c r="E149" s="41"/>
      <c r="F149" s="43"/>
      <c r="G149" s="46"/>
    </row>
    <row r="150" spans="1:7" s="3" customFormat="1" ht="10.5" customHeight="1">
      <c r="A150" s="152"/>
      <c r="B150" s="39" t="s">
        <v>38</v>
      </c>
      <c r="C150" s="6" t="s">
        <v>464</v>
      </c>
      <c r="D150" s="7">
        <v>2</v>
      </c>
      <c r="E150" s="41"/>
      <c r="F150" s="43"/>
      <c r="G150" s="46"/>
    </row>
    <row r="151" spans="1:7" s="3" customFormat="1" ht="10.5" customHeight="1">
      <c r="A151" s="152"/>
      <c r="B151" s="39" t="s">
        <v>38</v>
      </c>
      <c r="C151" s="6" t="s">
        <v>433</v>
      </c>
      <c r="D151" s="7">
        <v>2</v>
      </c>
      <c r="E151" s="41">
        <v>2</v>
      </c>
      <c r="F151" s="43"/>
      <c r="G151" s="46"/>
    </row>
    <row r="152" spans="1:7" s="3" customFormat="1" ht="10.5" customHeight="1">
      <c r="A152" s="152"/>
      <c r="B152" s="39" t="s">
        <v>48</v>
      </c>
      <c r="C152" s="6" t="s">
        <v>462</v>
      </c>
      <c r="D152" s="7">
        <v>2</v>
      </c>
      <c r="E152" s="41"/>
      <c r="F152" s="43"/>
      <c r="G152" s="46"/>
    </row>
    <row r="153" spans="1:7" s="3" customFormat="1" ht="10.5" customHeight="1">
      <c r="A153" s="152"/>
      <c r="B153" s="39" t="s">
        <v>62</v>
      </c>
      <c r="C153" s="6" t="s">
        <v>96</v>
      </c>
      <c r="D153" s="7">
        <v>2</v>
      </c>
      <c r="E153" s="41">
        <v>1</v>
      </c>
      <c r="F153" s="43"/>
      <c r="G153" s="46"/>
    </row>
    <row r="154" spans="1:7" s="3" customFormat="1" ht="10.5" customHeight="1">
      <c r="A154" s="152"/>
      <c r="B154" s="39" t="s">
        <v>64</v>
      </c>
      <c r="C154" s="6" t="s">
        <v>127</v>
      </c>
      <c r="D154" s="7">
        <f>1+1</f>
        <v>2</v>
      </c>
      <c r="E154" s="41"/>
      <c r="F154" s="43"/>
      <c r="G154" s="46"/>
    </row>
    <row r="155" spans="1:7" s="3" customFormat="1" ht="10.5" customHeight="1">
      <c r="A155" s="152"/>
      <c r="B155" s="39" t="s">
        <v>85</v>
      </c>
      <c r="C155" s="6" t="s">
        <v>285</v>
      </c>
      <c r="D155" s="7">
        <v>2</v>
      </c>
      <c r="E155" s="41"/>
      <c r="F155" s="43"/>
      <c r="G155" s="46"/>
    </row>
    <row r="156" spans="1:7" s="3" customFormat="1" ht="10.5" customHeight="1">
      <c r="A156" s="152"/>
      <c r="B156" s="39" t="s">
        <v>64</v>
      </c>
      <c r="C156" s="6" t="s">
        <v>129</v>
      </c>
      <c r="D156" s="7">
        <f>1+1</f>
        <v>2</v>
      </c>
      <c r="E156" s="41"/>
      <c r="F156" s="43"/>
      <c r="G156" s="46"/>
    </row>
    <row r="157" spans="1:7" s="3" customFormat="1" ht="10.5" customHeight="1">
      <c r="A157" s="152"/>
      <c r="B157" s="39" t="s">
        <v>90</v>
      </c>
      <c r="C157" s="6" t="s">
        <v>95</v>
      </c>
      <c r="D157" s="7">
        <v>2</v>
      </c>
      <c r="E157" s="41"/>
      <c r="F157" s="43"/>
      <c r="G157" s="46"/>
    </row>
    <row r="158" spans="1:7" s="3" customFormat="1" ht="10.5" customHeight="1">
      <c r="A158" s="152"/>
      <c r="B158" s="39" t="s">
        <v>59</v>
      </c>
      <c r="C158" s="6" t="s">
        <v>395</v>
      </c>
      <c r="D158" s="7">
        <v>1</v>
      </c>
      <c r="E158" s="41"/>
      <c r="F158" s="43"/>
      <c r="G158" s="46"/>
    </row>
    <row r="159" spans="1:7" s="3" customFormat="1" ht="10.5" customHeight="1">
      <c r="A159" s="152"/>
      <c r="B159" s="39" t="s">
        <v>85</v>
      </c>
      <c r="C159" s="6" t="s">
        <v>286</v>
      </c>
      <c r="D159" s="7">
        <v>1</v>
      </c>
      <c r="E159" s="41"/>
      <c r="F159" s="43"/>
      <c r="G159" s="46"/>
    </row>
    <row r="160" spans="1:7" s="3" customFormat="1" ht="10.5" customHeight="1">
      <c r="A160" s="152"/>
      <c r="B160" s="39" t="s">
        <v>90</v>
      </c>
      <c r="C160" s="6" t="s">
        <v>272</v>
      </c>
      <c r="D160" s="7">
        <v>1</v>
      </c>
      <c r="E160" s="41"/>
      <c r="F160" s="43"/>
      <c r="G160" s="46"/>
    </row>
    <row r="161" spans="1:7" s="3" customFormat="1" ht="10.5" customHeight="1">
      <c r="A161" s="152"/>
      <c r="B161" s="39" t="s">
        <v>90</v>
      </c>
      <c r="C161" s="6" t="s">
        <v>400</v>
      </c>
      <c r="D161" s="7">
        <v>1</v>
      </c>
      <c r="E161" s="41"/>
      <c r="F161" s="43"/>
      <c r="G161" s="46"/>
    </row>
    <row r="162" spans="1:7" s="3" customFormat="1" ht="10.5" customHeight="1">
      <c r="A162" s="152"/>
      <c r="B162" s="39" t="s">
        <v>61</v>
      </c>
      <c r="C162" s="39" t="s">
        <v>142</v>
      </c>
      <c r="D162" s="7">
        <v>1</v>
      </c>
      <c r="E162" s="41"/>
      <c r="F162" s="43"/>
      <c r="G162" s="46"/>
    </row>
    <row r="163" spans="1:7" s="3" customFormat="1" ht="10.5" customHeight="1">
      <c r="A163" s="152"/>
      <c r="B163" s="39" t="s">
        <v>90</v>
      </c>
      <c r="C163" s="6" t="s">
        <v>91</v>
      </c>
      <c r="D163" s="7">
        <v>1</v>
      </c>
      <c r="E163" s="41"/>
      <c r="F163" s="43"/>
      <c r="G163" s="46"/>
    </row>
    <row r="164" spans="1:7" s="3" customFormat="1" ht="10.5" customHeight="1">
      <c r="A164" s="152"/>
      <c r="B164" s="39" t="s">
        <v>53</v>
      </c>
      <c r="C164" s="6" t="s">
        <v>248</v>
      </c>
      <c r="D164" s="7">
        <v>1</v>
      </c>
      <c r="E164" s="41">
        <v>1</v>
      </c>
      <c r="F164" s="43"/>
      <c r="G164" s="46"/>
    </row>
    <row r="165" spans="1:7" s="3" customFormat="1" ht="10.5" customHeight="1">
      <c r="A165" s="152"/>
      <c r="B165" s="39" t="s">
        <v>61</v>
      </c>
      <c r="C165" s="6" t="s">
        <v>143</v>
      </c>
      <c r="D165" s="7">
        <v>1</v>
      </c>
      <c r="E165" s="41"/>
      <c r="F165" s="43"/>
      <c r="G165" s="46"/>
    </row>
    <row r="166" spans="1:7" s="3" customFormat="1" ht="10.5" customHeight="1">
      <c r="A166" s="152"/>
      <c r="B166" s="39" t="s">
        <v>85</v>
      </c>
      <c r="C166" s="6" t="s">
        <v>287</v>
      </c>
      <c r="D166" s="7">
        <v>1</v>
      </c>
      <c r="E166" s="41"/>
      <c r="F166" s="43"/>
      <c r="G166" s="46"/>
    </row>
    <row r="167" spans="1:7" s="3" customFormat="1" ht="10.5" customHeight="1">
      <c r="A167" s="152"/>
      <c r="B167" s="39" t="s">
        <v>63</v>
      </c>
      <c r="C167" s="6" t="s">
        <v>101</v>
      </c>
      <c r="D167" s="7">
        <v>1</v>
      </c>
      <c r="E167" s="41"/>
      <c r="F167" s="43"/>
      <c r="G167" s="46"/>
    </row>
    <row r="168" spans="1:7" s="3" customFormat="1" ht="10.5" customHeight="1">
      <c r="A168" s="152"/>
      <c r="B168" s="39" t="s">
        <v>62</v>
      </c>
      <c r="C168" s="6" t="s">
        <v>250</v>
      </c>
      <c r="D168" s="7">
        <f>1</f>
        <v>1</v>
      </c>
      <c r="E168" s="41"/>
      <c r="F168" s="43"/>
      <c r="G168" s="46"/>
    </row>
    <row r="169" spans="1:7" s="3" customFormat="1" ht="10.5" customHeight="1">
      <c r="A169" s="152"/>
      <c r="B169" s="39" t="s">
        <v>144</v>
      </c>
      <c r="C169" s="6" t="s">
        <v>145</v>
      </c>
      <c r="D169" s="7">
        <v>1</v>
      </c>
      <c r="E169" s="41"/>
      <c r="F169" s="43"/>
      <c r="G169" s="46"/>
    </row>
    <row r="170" spans="1:7" s="3" customFormat="1" ht="10.5" customHeight="1">
      <c r="A170" s="152"/>
      <c r="B170" s="39" t="s">
        <v>90</v>
      </c>
      <c r="C170" s="6" t="s">
        <v>94</v>
      </c>
      <c r="D170" s="7">
        <v>1</v>
      </c>
      <c r="E170" s="41"/>
      <c r="F170" s="43"/>
      <c r="G170" s="46"/>
    </row>
    <row r="171" spans="1:7" s="3" customFormat="1" ht="10.5" customHeight="1">
      <c r="A171" s="152"/>
      <c r="B171" s="39" t="s">
        <v>59</v>
      </c>
      <c r="C171" s="6" t="s">
        <v>396</v>
      </c>
      <c r="D171" s="7">
        <v>1</v>
      </c>
      <c r="E171" s="41"/>
      <c r="F171" s="43"/>
      <c r="G171" s="46"/>
    </row>
    <row r="172" spans="1:7" s="3" customFormat="1" ht="10.5" customHeight="1">
      <c r="A172" s="152"/>
      <c r="B172" s="39" t="s">
        <v>48</v>
      </c>
      <c r="C172" s="6" t="s">
        <v>126</v>
      </c>
      <c r="D172" s="7">
        <v>1</v>
      </c>
      <c r="E172" s="41">
        <v>1</v>
      </c>
      <c r="F172" s="43"/>
      <c r="G172" s="46"/>
    </row>
    <row r="173" spans="1:7" s="3" customFormat="1" ht="10.5" customHeight="1">
      <c r="A173" s="152"/>
      <c r="B173" s="39" t="s">
        <v>63</v>
      </c>
      <c r="C173" s="6" t="s">
        <v>100</v>
      </c>
      <c r="D173" s="7">
        <v>1</v>
      </c>
      <c r="E173" s="41"/>
      <c r="F173" s="43"/>
      <c r="G173" s="46"/>
    </row>
    <row r="174" spans="1:7" s="3" customFormat="1" ht="10.5" customHeight="1">
      <c r="A174" s="152"/>
      <c r="B174" s="39" t="s">
        <v>90</v>
      </c>
      <c r="C174" s="6" t="s">
        <v>402</v>
      </c>
      <c r="D174" s="7">
        <v>1</v>
      </c>
      <c r="E174" s="41"/>
      <c r="F174" s="43"/>
      <c r="G174" s="46"/>
    </row>
    <row r="175" spans="1:7" s="3" customFormat="1" ht="10.5" customHeight="1">
      <c r="A175" s="152"/>
      <c r="B175" s="39" t="s">
        <v>64</v>
      </c>
      <c r="C175" s="6" t="s">
        <v>414</v>
      </c>
      <c r="D175" s="7">
        <v>1</v>
      </c>
      <c r="E175" s="41"/>
      <c r="F175" s="43"/>
      <c r="G175" s="46"/>
    </row>
    <row r="176" spans="1:7" s="3" customFormat="1" ht="10.5" customHeight="1">
      <c r="A176" s="152"/>
      <c r="B176" s="39" t="s">
        <v>144</v>
      </c>
      <c r="C176" s="6" t="s">
        <v>179</v>
      </c>
      <c r="D176" s="7">
        <v>1</v>
      </c>
      <c r="E176" s="41"/>
      <c r="F176" s="43"/>
      <c r="G176" s="46"/>
    </row>
    <row r="177" spans="1:7" s="3" customFormat="1" ht="10.5" customHeight="1">
      <c r="A177" s="152"/>
      <c r="B177" s="39" t="s">
        <v>90</v>
      </c>
      <c r="C177" s="6" t="s">
        <v>460</v>
      </c>
      <c r="D177" s="7">
        <v>1</v>
      </c>
      <c r="E177" s="41"/>
      <c r="F177" s="43"/>
      <c r="G177" s="46"/>
    </row>
    <row r="178" spans="1:7" s="3" customFormat="1" ht="10.5" customHeight="1">
      <c r="A178" s="152"/>
      <c r="B178" s="39" t="s">
        <v>64</v>
      </c>
      <c r="C178" s="6" t="s">
        <v>128</v>
      </c>
      <c r="D178" s="7">
        <v>1</v>
      </c>
      <c r="E178" s="41"/>
      <c r="F178" s="43"/>
      <c r="G178" s="46"/>
    </row>
    <row r="179" spans="1:7" s="3" customFormat="1" ht="10.5" customHeight="1">
      <c r="A179" s="152"/>
      <c r="B179" s="39" t="s">
        <v>59</v>
      </c>
      <c r="C179" s="6" t="s">
        <v>397</v>
      </c>
      <c r="D179" s="7">
        <v>1</v>
      </c>
      <c r="E179" s="41"/>
      <c r="F179" s="43"/>
      <c r="G179" s="46"/>
    </row>
    <row r="180" spans="1:7" s="3" customFormat="1" ht="10.5" customHeight="1">
      <c r="A180" s="152"/>
      <c r="B180" s="39" t="s">
        <v>90</v>
      </c>
      <c r="C180" s="6" t="s">
        <v>459</v>
      </c>
      <c r="D180" s="7">
        <v>1</v>
      </c>
      <c r="E180" s="41"/>
      <c r="F180" s="43"/>
      <c r="G180" s="46"/>
    </row>
    <row r="181" spans="1:7" s="3" customFormat="1" ht="10.5" customHeight="1">
      <c r="A181" s="152"/>
      <c r="B181" s="39" t="s">
        <v>63</v>
      </c>
      <c r="C181" s="6" t="s">
        <v>309</v>
      </c>
      <c r="D181" s="7">
        <v>1</v>
      </c>
      <c r="E181" s="41"/>
      <c r="F181" s="43"/>
      <c r="G181" s="46"/>
    </row>
    <row r="182" spans="1:7" s="3" customFormat="1" ht="10.5" customHeight="1">
      <c r="A182" s="152"/>
      <c r="B182" s="39" t="s">
        <v>62</v>
      </c>
      <c r="C182" s="6" t="s">
        <v>432</v>
      </c>
      <c r="D182" s="7">
        <v>1</v>
      </c>
      <c r="E182" s="41"/>
      <c r="F182" s="43"/>
      <c r="G182" s="46"/>
    </row>
    <row r="183" spans="1:7" s="3" customFormat="1" ht="10.5" customHeight="1">
      <c r="A183" s="152"/>
      <c r="B183" s="39" t="s">
        <v>85</v>
      </c>
      <c r="C183" s="6" t="s">
        <v>289</v>
      </c>
      <c r="D183" s="7">
        <v>1</v>
      </c>
      <c r="E183" s="41"/>
      <c r="F183" s="43"/>
      <c r="G183" s="46"/>
    </row>
    <row r="184" spans="1:7" s="3" customFormat="1" ht="10.5" customHeight="1">
      <c r="A184" s="152"/>
      <c r="B184" s="39" t="s">
        <v>85</v>
      </c>
      <c r="C184" s="6" t="s">
        <v>88</v>
      </c>
      <c r="D184" s="7">
        <v>1</v>
      </c>
      <c r="E184" s="41"/>
      <c r="F184" s="43"/>
      <c r="G184" s="46"/>
    </row>
    <row r="185" spans="1:7" s="3" customFormat="1" ht="10.5" customHeight="1">
      <c r="A185" s="152"/>
      <c r="B185" s="39" t="s">
        <v>66</v>
      </c>
      <c r="C185" s="6" t="s">
        <v>435</v>
      </c>
      <c r="D185" s="7">
        <v>1</v>
      </c>
      <c r="E185" s="41"/>
      <c r="F185" s="43"/>
      <c r="G185" s="46"/>
    </row>
    <row r="186" spans="1:7" s="3" customFormat="1" ht="10.5" customHeight="1">
      <c r="A186" s="152"/>
      <c r="B186" s="39" t="s">
        <v>38</v>
      </c>
      <c r="C186" s="6" t="s">
        <v>434</v>
      </c>
      <c r="D186" s="7">
        <v>1</v>
      </c>
      <c r="E186" s="41"/>
      <c r="F186" s="43"/>
      <c r="G186" s="46"/>
    </row>
    <row r="187" spans="1:7" s="3" customFormat="1" ht="10.5" customHeight="1">
      <c r="A187" s="152"/>
      <c r="B187" s="39" t="s">
        <v>59</v>
      </c>
      <c r="C187" s="6" t="s">
        <v>398</v>
      </c>
      <c r="D187" s="7">
        <v>1</v>
      </c>
      <c r="E187" s="41"/>
      <c r="F187" s="43"/>
      <c r="G187" s="46"/>
    </row>
    <row r="188" spans="1:7" s="3" customFormat="1" ht="10.5" customHeight="1">
      <c r="A188" s="152"/>
      <c r="B188" s="39" t="s">
        <v>90</v>
      </c>
      <c r="C188" s="6" t="s">
        <v>401</v>
      </c>
      <c r="D188" s="7">
        <v>1</v>
      </c>
      <c r="E188" s="41"/>
      <c r="F188" s="43"/>
      <c r="G188" s="46"/>
    </row>
    <row r="189" spans="1:7" s="3" customFormat="1" ht="10.5" customHeight="1">
      <c r="A189" s="152"/>
      <c r="B189" s="39" t="s">
        <v>144</v>
      </c>
      <c r="C189" s="6" t="s">
        <v>465</v>
      </c>
      <c r="D189" s="7">
        <v>1</v>
      </c>
      <c r="E189" s="41"/>
      <c r="F189" s="43"/>
      <c r="G189" s="46"/>
    </row>
    <row r="190" spans="1:7" s="3" customFormat="1" ht="10.5" customHeight="1">
      <c r="A190" s="152"/>
      <c r="B190" s="39" t="s">
        <v>63</v>
      </c>
      <c r="C190" s="6" t="s">
        <v>102</v>
      </c>
      <c r="D190" s="7">
        <v>1</v>
      </c>
      <c r="E190" s="41"/>
      <c r="F190" s="43"/>
      <c r="G190" s="46"/>
    </row>
    <row r="191" spans="1:7" s="3" customFormat="1" ht="10.5" customHeight="1">
      <c r="A191" s="152"/>
      <c r="B191" s="39" t="s">
        <v>85</v>
      </c>
      <c r="C191" s="6" t="s">
        <v>288</v>
      </c>
      <c r="D191" s="7">
        <v>1</v>
      </c>
      <c r="E191" s="41"/>
      <c r="F191" s="43"/>
      <c r="G191" s="46"/>
    </row>
    <row r="192" spans="1:7" s="3" customFormat="1" ht="10.5" customHeight="1">
      <c r="A192" s="152"/>
      <c r="B192" s="39" t="s">
        <v>61</v>
      </c>
      <c r="C192" s="6" t="s">
        <v>141</v>
      </c>
      <c r="D192" s="7"/>
      <c r="E192" s="41">
        <v>1</v>
      </c>
      <c r="F192" s="43"/>
      <c r="G192" s="46"/>
    </row>
    <row r="193" spans="1:7" s="3" customFormat="1" ht="10.5" customHeight="1">
      <c r="A193" s="152"/>
      <c r="B193" s="39" t="s">
        <v>64</v>
      </c>
      <c r="C193" s="6" t="s">
        <v>458</v>
      </c>
      <c r="D193" s="7"/>
      <c r="E193" s="41">
        <v>1</v>
      </c>
      <c r="F193" s="43"/>
      <c r="G193" s="46"/>
    </row>
    <row r="194" spans="1:7" s="3" customFormat="1" ht="10.5" customHeight="1">
      <c r="A194" s="152"/>
      <c r="B194" s="39" t="s">
        <v>85</v>
      </c>
      <c r="C194" s="6" t="s">
        <v>87</v>
      </c>
      <c r="D194" s="7"/>
      <c r="E194" s="41">
        <v>1</v>
      </c>
      <c r="F194" s="43"/>
      <c r="G194" s="46"/>
    </row>
    <row r="195" spans="1:7" s="3" customFormat="1" ht="10.5" customHeight="1">
      <c r="A195" s="152"/>
      <c r="B195" s="39" t="s">
        <v>66</v>
      </c>
      <c r="C195" s="6" t="s">
        <v>89</v>
      </c>
      <c r="D195" s="7"/>
      <c r="E195" s="41">
        <v>1</v>
      </c>
      <c r="F195" s="43"/>
      <c r="G195" s="46"/>
    </row>
    <row r="196" spans="1:7" s="3" customFormat="1" ht="10.5" customHeight="1">
      <c r="A196" s="152"/>
      <c r="B196" s="39" t="s">
        <v>64</v>
      </c>
      <c r="C196" s="6" t="s">
        <v>415</v>
      </c>
      <c r="D196" s="7"/>
      <c r="E196" s="41"/>
      <c r="F196" s="43">
        <v>1</v>
      </c>
      <c r="G196" s="46" t="s">
        <v>345</v>
      </c>
    </row>
    <row r="197" spans="1:7" s="3" customFormat="1" ht="10.5" customHeight="1">
      <c r="A197" s="152"/>
      <c r="B197" s="39" t="s">
        <v>85</v>
      </c>
      <c r="C197" s="6" t="s">
        <v>86</v>
      </c>
      <c r="D197" s="7"/>
      <c r="E197" s="41">
        <v>1</v>
      </c>
      <c r="F197" s="43"/>
      <c r="G197" s="46"/>
    </row>
    <row r="198" spans="1:7" s="3" customFormat="1" ht="10.5" customHeight="1">
      <c r="A198" s="152"/>
      <c r="B198" s="39" t="s">
        <v>48</v>
      </c>
      <c r="C198" s="6" t="s">
        <v>124</v>
      </c>
      <c r="D198" s="7"/>
      <c r="E198" s="41">
        <v>1</v>
      </c>
      <c r="F198" s="43"/>
      <c r="G198" s="46"/>
    </row>
    <row r="199" spans="1:7" s="3" customFormat="1" ht="10.5" customHeight="1">
      <c r="A199" s="152"/>
      <c r="B199" s="39" t="s">
        <v>63</v>
      </c>
      <c r="C199" s="6" t="s">
        <v>308</v>
      </c>
      <c r="D199" s="7"/>
      <c r="E199" s="41">
        <v>1</v>
      </c>
      <c r="F199" s="43"/>
      <c r="G199" s="46"/>
    </row>
    <row r="200" spans="1:7" s="3" customFormat="1" ht="10.5" customHeight="1">
      <c r="A200" s="152"/>
      <c r="B200" s="39" t="s">
        <v>53</v>
      </c>
      <c r="C200" s="6" t="s">
        <v>99</v>
      </c>
      <c r="D200" s="7"/>
      <c r="E200" s="41">
        <f>1+1</f>
        <v>2</v>
      </c>
      <c r="F200" s="43"/>
      <c r="G200" s="46"/>
    </row>
    <row r="201" spans="1:7" s="3" customFormat="1" ht="10.5" customHeight="1">
      <c r="A201" s="152"/>
      <c r="B201" s="39" t="s">
        <v>53</v>
      </c>
      <c r="C201" s="6" t="s">
        <v>247</v>
      </c>
      <c r="D201" s="7"/>
      <c r="E201" s="41">
        <v>1</v>
      </c>
      <c r="F201" s="43"/>
      <c r="G201" s="46"/>
    </row>
    <row r="202" spans="1:7" s="3" customFormat="1" ht="10.5" customHeight="1">
      <c r="A202" s="152"/>
      <c r="B202" s="39" t="s">
        <v>85</v>
      </c>
      <c r="C202" s="6" t="s">
        <v>413</v>
      </c>
      <c r="D202" s="7"/>
      <c r="E202" s="41"/>
      <c r="F202" s="43">
        <v>1</v>
      </c>
      <c r="G202" s="46" t="s">
        <v>345</v>
      </c>
    </row>
    <row r="203" spans="1:7" s="3" customFormat="1" ht="10.5" customHeight="1">
      <c r="A203" s="152"/>
      <c r="B203" s="39" t="s">
        <v>48</v>
      </c>
      <c r="C203" s="6" t="s">
        <v>461</v>
      </c>
      <c r="D203" s="7"/>
      <c r="E203" s="41">
        <v>1</v>
      </c>
      <c r="F203" s="43"/>
      <c r="G203" s="46"/>
    </row>
    <row r="204" spans="1:7" s="3" customFormat="1" ht="10.5" customHeight="1">
      <c r="A204" s="152"/>
      <c r="B204" s="39" t="s">
        <v>59</v>
      </c>
      <c r="C204" s="6" t="s">
        <v>263</v>
      </c>
      <c r="D204" s="7"/>
      <c r="E204" s="41">
        <v>1</v>
      </c>
      <c r="F204" s="43"/>
      <c r="G204" s="46"/>
    </row>
    <row r="205" spans="1:7" s="3" customFormat="1" ht="10.5" customHeight="1">
      <c r="A205" s="152"/>
      <c r="B205" s="39" t="s">
        <v>48</v>
      </c>
      <c r="C205" s="6" t="s">
        <v>125</v>
      </c>
      <c r="D205" s="7"/>
      <c r="E205" s="41">
        <v>2</v>
      </c>
      <c r="F205" s="43"/>
      <c r="G205" s="46"/>
    </row>
    <row r="206" spans="1:7" s="3" customFormat="1" ht="10.5" customHeight="1">
      <c r="A206" s="152"/>
      <c r="B206" s="39" t="s">
        <v>59</v>
      </c>
      <c r="C206" s="6" t="s">
        <v>264</v>
      </c>
      <c r="D206" s="7"/>
      <c r="E206" s="41">
        <v>1</v>
      </c>
      <c r="F206" s="43"/>
      <c r="G206" s="46"/>
    </row>
    <row r="207" spans="1:7" s="3" customFormat="1" ht="10.5" customHeight="1">
      <c r="A207" s="152"/>
      <c r="B207" s="39" t="s">
        <v>66</v>
      </c>
      <c r="C207" s="6" t="s">
        <v>271</v>
      </c>
      <c r="D207" s="7"/>
      <c r="E207" s="41">
        <v>1</v>
      </c>
      <c r="F207" s="43"/>
      <c r="G207" s="46"/>
    </row>
    <row r="208" spans="1:7" s="3" customFormat="1" ht="10.5" customHeight="1">
      <c r="A208" s="152"/>
      <c r="B208" s="39" t="s">
        <v>62</v>
      </c>
      <c r="C208" s="6" t="s">
        <v>98</v>
      </c>
      <c r="D208" s="7"/>
      <c r="E208" s="41">
        <v>1</v>
      </c>
      <c r="F208" s="43"/>
      <c r="G208" s="46"/>
    </row>
    <row r="209" spans="1:7" s="3" customFormat="1" ht="10.5" customHeight="1">
      <c r="A209" s="152"/>
      <c r="B209" s="39" t="s">
        <v>62</v>
      </c>
      <c r="C209" s="6" t="s">
        <v>97</v>
      </c>
      <c r="D209" s="7"/>
      <c r="E209" s="41">
        <v>1</v>
      </c>
      <c r="F209" s="43"/>
      <c r="G209" s="46"/>
    </row>
    <row r="210" spans="1:7" s="3" customFormat="1" ht="10.5" customHeight="1">
      <c r="A210" s="152"/>
      <c r="B210" s="39" t="s">
        <v>62</v>
      </c>
      <c r="C210" s="6" t="s">
        <v>245</v>
      </c>
      <c r="D210" s="7"/>
      <c r="E210" s="41"/>
      <c r="F210" s="43">
        <v>1</v>
      </c>
      <c r="G210" s="46" t="s">
        <v>113</v>
      </c>
    </row>
    <row r="211" spans="1:7" s="3" customFormat="1" ht="10.5" customHeight="1">
      <c r="A211" s="152"/>
      <c r="B211" s="39" t="s">
        <v>48</v>
      </c>
      <c r="C211" s="6" t="s">
        <v>463</v>
      </c>
      <c r="D211" s="7"/>
      <c r="E211" s="41">
        <v>1</v>
      </c>
      <c r="F211" s="43"/>
      <c r="G211" s="46"/>
    </row>
    <row r="212" spans="1:7" s="3" customFormat="1" ht="10.5" customHeight="1">
      <c r="A212" s="152"/>
      <c r="B212" s="39" t="s">
        <v>38</v>
      </c>
      <c r="C212" s="6" t="s">
        <v>275</v>
      </c>
      <c r="D212" s="7"/>
      <c r="E212" s="41">
        <v>1</v>
      </c>
      <c r="F212" s="43"/>
      <c r="G212" s="46"/>
    </row>
    <row r="213" spans="1:7" s="3" customFormat="1" ht="10.5" customHeight="1" thickBot="1">
      <c r="A213" s="152"/>
      <c r="B213" s="39"/>
      <c r="C213" s="6"/>
      <c r="D213" s="78">
        <f>SUM(D146:D212)</f>
        <v>63</v>
      </c>
      <c r="E213" s="80">
        <f>SUM(E146:E212)</f>
        <v>26</v>
      </c>
      <c r="F213" s="79">
        <f>SUM(F146:F212)</f>
        <v>3</v>
      </c>
      <c r="G213" s="46"/>
    </row>
    <row r="214" spans="1:7" s="3" customFormat="1" ht="10.5" customHeight="1" thickBot="1" thickTop="1">
      <c r="A214" s="38"/>
      <c r="B214" s="151"/>
      <c r="C214" s="151"/>
      <c r="D214" s="151"/>
      <c r="E214" s="151"/>
      <c r="F214" s="151"/>
      <c r="G214" s="151"/>
    </row>
    <row r="215" spans="1:7" s="18" customFormat="1" ht="10.5" customHeight="1" thickTop="1">
      <c r="A215" s="152" t="s">
        <v>26</v>
      </c>
      <c r="B215" s="17" t="s">
        <v>0</v>
      </c>
      <c r="C215" s="37" t="s">
        <v>9</v>
      </c>
      <c r="D215" s="17" t="s">
        <v>10</v>
      </c>
      <c r="E215" s="40" t="s">
        <v>11</v>
      </c>
      <c r="F215" s="42" t="s">
        <v>12</v>
      </c>
      <c r="G215" s="45" t="s">
        <v>13</v>
      </c>
    </row>
    <row r="216" spans="1:7" s="3" customFormat="1" ht="10.5" customHeight="1">
      <c r="A216" s="152"/>
      <c r="B216" s="39" t="s">
        <v>38</v>
      </c>
      <c r="C216" s="6" t="s">
        <v>73</v>
      </c>
      <c r="D216" s="7">
        <f>4+2</f>
        <v>6</v>
      </c>
      <c r="E216" s="41"/>
      <c r="F216" s="43"/>
      <c r="G216" s="47"/>
    </row>
    <row r="217" spans="1:7" s="3" customFormat="1" ht="10.5" customHeight="1">
      <c r="A217" s="152"/>
      <c r="B217" s="39" t="s">
        <v>79</v>
      </c>
      <c r="C217" s="6" t="s">
        <v>81</v>
      </c>
      <c r="D217" s="7">
        <v>5</v>
      </c>
      <c r="E217" s="41">
        <v>1</v>
      </c>
      <c r="F217" s="43"/>
      <c r="G217" s="47"/>
    </row>
    <row r="218" spans="1:7" s="3" customFormat="1" ht="10.5" customHeight="1">
      <c r="A218" s="152"/>
      <c r="B218" s="39" t="s">
        <v>79</v>
      </c>
      <c r="C218" s="6" t="s">
        <v>80</v>
      </c>
      <c r="D218" s="7">
        <v>5</v>
      </c>
      <c r="E218" s="41"/>
      <c r="F218" s="43"/>
      <c r="G218" s="46"/>
    </row>
    <row r="219" spans="1:7" s="3" customFormat="1" ht="10.5" customHeight="1">
      <c r="A219" s="152"/>
      <c r="B219" s="39" t="s">
        <v>131</v>
      </c>
      <c r="C219" s="6" t="s">
        <v>419</v>
      </c>
      <c r="D219" s="7">
        <v>3</v>
      </c>
      <c r="E219" s="41"/>
      <c r="F219" s="43"/>
      <c r="G219" s="47"/>
    </row>
    <row r="220" spans="1:7" s="3" customFormat="1" ht="10.5" customHeight="1">
      <c r="A220" s="152"/>
      <c r="B220" s="39" t="s">
        <v>64</v>
      </c>
      <c r="C220" s="6" t="s">
        <v>119</v>
      </c>
      <c r="D220" s="7">
        <v>3</v>
      </c>
      <c r="E220" s="41">
        <v>1</v>
      </c>
      <c r="F220" s="43"/>
      <c r="G220" s="47"/>
    </row>
    <row r="221" spans="1:7" s="3" customFormat="1" ht="10.5" customHeight="1">
      <c r="A221" s="152"/>
      <c r="B221" s="39" t="s">
        <v>66</v>
      </c>
      <c r="C221" s="6" t="s">
        <v>82</v>
      </c>
      <c r="D221" s="7">
        <v>3</v>
      </c>
      <c r="E221" s="41"/>
      <c r="F221" s="43"/>
      <c r="G221" s="46"/>
    </row>
    <row r="222" spans="1:7" s="3" customFormat="1" ht="10.5" customHeight="1">
      <c r="A222" s="152"/>
      <c r="B222" s="39" t="s">
        <v>64</v>
      </c>
      <c r="C222" s="6" t="s">
        <v>122</v>
      </c>
      <c r="D222" s="7">
        <v>3</v>
      </c>
      <c r="E222" s="41"/>
      <c r="F222" s="43"/>
      <c r="G222" s="47"/>
    </row>
    <row r="223" spans="1:7" s="3" customFormat="1" ht="10.5" customHeight="1">
      <c r="A223" s="152"/>
      <c r="B223" s="39" t="s">
        <v>131</v>
      </c>
      <c r="C223" s="6" t="s">
        <v>132</v>
      </c>
      <c r="D223" s="7">
        <v>2</v>
      </c>
      <c r="E223" s="41"/>
      <c r="F223" s="43"/>
      <c r="G223" s="46"/>
    </row>
    <row r="224" spans="1:7" s="3" customFormat="1" ht="10.5" customHeight="1">
      <c r="A224" s="152"/>
      <c r="B224" s="39" t="s">
        <v>64</v>
      </c>
      <c r="C224" s="6" t="s">
        <v>118</v>
      </c>
      <c r="D224" s="7">
        <f>1+1</f>
        <v>2</v>
      </c>
      <c r="E224" s="41"/>
      <c r="F224" s="43"/>
      <c r="G224" s="46"/>
    </row>
    <row r="225" spans="1:7" s="3" customFormat="1" ht="10.5" customHeight="1">
      <c r="A225" s="152"/>
      <c r="B225" s="39" t="s">
        <v>64</v>
      </c>
      <c r="C225" s="6" t="s">
        <v>410</v>
      </c>
      <c r="D225" s="7">
        <v>1</v>
      </c>
      <c r="E225" s="41">
        <v>1</v>
      </c>
      <c r="F225" s="43">
        <v>1</v>
      </c>
      <c r="G225" s="46" t="s">
        <v>345</v>
      </c>
    </row>
    <row r="226" spans="1:7" s="3" customFormat="1" ht="10.5" customHeight="1">
      <c r="A226" s="152"/>
      <c r="B226" s="39" t="s">
        <v>131</v>
      </c>
      <c r="C226" s="6" t="s">
        <v>418</v>
      </c>
      <c r="D226" s="7">
        <v>1</v>
      </c>
      <c r="E226" s="41"/>
      <c r="F226" s="43"/>
      <c r="G226" s="47"/>
    </row>
    <row r="227" spans="1:7" s="3" customFormat="1" ht="10.5" customHeight="1">
      <c r="A227" s="152"/>
      <c r="B227" s="39" t="s">
        <v>131</v>
      </c>
      <c r="C227" s="6" t="s">
        <v>421</v>
      </c>
      <c r="D227" s="7">
        <v>1</v>
      </c>
      <c r="E227" s="41"/>
      <c r="F227" s="43"/>
      <c r="G227" s="47"/>
    </row>
    <row r="228" spans="1:7" s="3" customFormat="1" ht="10.5" customHeight="1">
      <c r="A228" s="152"/>
      <c r="B228" s="39" t="s">
        <v>131</v>
      </c>
      <c r="C228" s="6" t="s">
        <v>420</v>
      </c>
      <c r="D228" s="7">
        <v>1</v>
      </c>
      <c r="E228" s="41"/>
      <c r="F228" s="43"/>
      <c r="G228" s="46"/>
    </row>
    <row r="229" spans="1:7" s="3" customFormat="1" ht="10.5" customHeight="1">
      <c r="A229" s="152"/>
      <c r="B229" s="39" t="s">
        <v>64</v>
      </c>
      <c r="C229" s="6" t="s">
        <v>123</v>
      </c>
      <c r="D229" s="7">
        <v>1</v>
      </c>
      <c r="E229" s="41"/>
      <c r="F229" s="43"/>
      <c r="G229" s="46"/>
    </row>
    <row r="230" spans="1:7" s="3" customFormat="1" ht="10.5" customHeight="1">
      <c r="A230" s="152"/>
      <c r="B230" s="39" t="s">
        <v>64</v>
      </c>
      <c r="C230" s="6" t="s">
        <v>120</v>
      </c>
      <c r="D230" s="7">
        <v>1</v>
      </c>
      <c r="E230" s="41">
        <v>2</v>
      </c>
      <c r="F230" s="43"/>
      <c r="G230" s="46"/>
    </row>
    <row r="231" spans="1:7" s="3" customFormat="1" ht="10.5" customHeight="1">
      <c r="A231" s="152"/>
      <c r="B231" s="39" t="s">
        <v>79</v>
      </c>
      <c r="C231" s="6" t="s">
        <v>457</v>
      </c>
      <c r="D231" s="7">
        <v>1</v>
      </c>
      <c r="E231" s="41"/>
      <c r="F231" s="43"/>
      <c r="G231" s="46"/>
    </row>
    <row r="232" spans="1:7" s="3" customFormat="1" ht="10.5" customHeight="1">
      <c r="A232" s="152"/>
      <c r="B232" s="39" t="s">
        <v>59</v>
      </c>
      <c r="C232" s="6" t="s">
        <v>261</v>
      </c>
      <c r="D232" s="7">
        <v>1</v>
      </c>
      <c r="E232" s="41"/>
      <c r="F232" s="43"/>
      <c r="G232" s="47"/>
    </row>
    <row r="233" spans="1:7" s="3" customFormat="1" ht="10.5" customHeight="1">
      <c r="A233" s="152"/>
      <c r="B233" s="39" t="s">
        <v>79</v>
      </c>
      <c r="C233" s="6" t="s">
        <v>294</v>
      </c>
      <c r="D233" s="7">
        <v>1</v>
      </c>
      <c r="E233" s="41"/>
      <c r="F233" s="43"/>
      <c r="G233" s="46"/>
    </row>
    <row r="234" spans="1:7" s="3" customFormat="1" ht="10.5" customHeight="1">
      <c r="A234" s="152"/>
      <c r="B234" s="39" t="s">
        <v>79</v>
      </c>
      <c r="C234" s="6" t="s">
        <v>295</v>
      </c>
      <c r="D234" s="7">
        <v>1</v>
      </c>
      <c r="E234" s="41"/>
      <c r="F234" s="43"/>
      <c r="G234" s="46"/>
    </row>
    <row r="235" spans="1:7" s="3" customFormat="1" ht="10.5" customHeight="1">
      <c r="A235" s="152"/>
      <c r="B235" s="39" t="s">
        <v>59</v>
      </c>
      <c r="C235" s="6" t="s">
        <v>75</v>
      </c>
      <c r="D235" s="7">
        <v>1</v>
      </c>
      <c r="E235" s="41"/>
      <c r="F235" s="43"/>
      <c r="G235" s="47"/>
    </row>
    <row r="236" spans="1:7" s="3" customFormat="1" ht="10.5" customHeight="1">
      <c r="A236" s="152"/>
      <c r="B236" s="39" t="s">
        <v>79</v>
      </c>
      <c r="C236" s="6" t="s">
        <v>409</v>
      </c>
      <c r="D236" s="7">
        <v>1</v>
      </c>
      <c r="E236" s="41"/>
      <c r="F236" s="43">
        <v>1</v>
      </c>
      <c r="G236" s="46" t="s">
        <v>345</v>
      </c>
    </row>
    <row r="237" spans="1:7" s="3" customFormat="1" ht="10.5" customHeight="1">
      <c r="A237" s="152"/>
      <c r="B237" s="39" t="s">
        <v>67</v>
      </c>
      <c r="C237" s="6" t="s">
        <v>455</v>
      </c>
      <c r="D237" s="7">
        <v>1</v>
      </c>
      <c r="E237" s="41"/>
      <c r="F237" s="43"/>
      <c r="G237" s="47"/>
    </row>
    <row r="238" spans="1:7" s="3" customFormat="1" ht="10.5" customHeight="1">
      <c r="A238" s="152"/>
      <c r="B238" s="39" t="s">
        <v>66</v>
      </c>
      <c r="C238" s="6" t="s">
        <v>156</v>
      </c>
      <c r="D238" s="7">
        <v>1</v>
      </c>
      <c r="E238" s="41"/>
      <c r="F238" s="43"/>
      <c r="G238" s="46"/>
    </row>
    <row r="239" spans="1:7" s="3" customFormat="1" ht="10.5" customHeight="1">
      <c r="A239" s="152"/>
      <c r="B239" s="39" t="s">
        <v>66</v>
      </c>
      <c r="C239" s="6" t="s">
        <v>449</v>
      </c>
      <c r="D239" s="7">
        <v>1</v>
      </c>
      <c r="E239" s="41">
        <v>1</v>
      </c>
      <c r="F239" s="43"/>
      <c r="G239" s="46"/>
    </row>
    <row r="240" spans="1:7" s="3" customFormat="1" ht="10.5" customHeight="1">
      <c r="A240" s="152"/>
      <c r="B240" s="39" t="s">
        <v>38</v>
      </c>
      <c r="C240" s="6" t="s">
        <v>273</v>
      </c>
      <c r="D240" s="7">
        <f>1</f>
        <v>1</v>
      </c>
      <c r="E240" s="41"/>
      <c r="F240" s="43"/>
      <c r="G240" s="47"/>
    </row>
    <row r="241" spans="1:7" s="3" customFormat="1" ht="10.5" customHeight="1">
      <c r="A241" s="152"/>
      <c r="B241" s="39" t="s">
        <v>79</v>
      </c>
      <c r="C241" s="6" t="s">
        <v>293</v>
      </c>
      <c r="D241" s="7">
        <v>1</v>
      </c>
      <c r="E241" s="41"/>
      <c r="F241" s="43"/>
      <c r="G241" s="46"/>
    </row>
    <row r="242" spans="1:7" s="3" customFormat="1" ht="10.5" customHeight="1">
      <c r="A242" s="152"/>
      <c r="B242" s="39" t="s">
        <v>67</v>
      </c>
      <c r="C242" s="6" t="s">
        <v>454</v>
      </c>
      <c r="D242" s="7">
        <v>1</v>
      </c>
      <c r="E242" s="41"/>
      <c r="F242" s="43"/>
      <c r="G242" s="47"/>
    </row>
    <row r="243" spans="1:7" s="3" customFormat="1" ht="10.5" customHeight="1">
      <c r="A243" s="152"/>
      <c r="B243" s="39" t="s">
        <v>66</v>
      </c>
      <c r="C243" s="6" t="s">
        <v>270</v>
      </c>
      <c r="D243" s="7">
        <v>1</v>
      </c>
      <c r="E243" s="41"/>
      <c r="F243" s="43"/>
      <c r="G243" s="46"/>
    </row>
    <row r="244" spans="1:7" s="3" customFormat="1" ht="10.5" customHeight="1">
      <c r="A244" s="152"/>
      <c r="B244" s="39" t="s">
        <v>66</v>
      </c>
      <c r="C244" s="6" t="s">
        <v>328</v>
      </c>
      <c r="D244" s="7">
        <v>1</v>
      </c>
      <c r="E244" s="41">
        <v>1</v>
      </c>
      <c r="F244" s="43"/>
      <c r="G244" s="46"/>
    </row>
    <row r="245" spans="1:7" s="3" customFormat="1" ht="10.5" customHeight="1">
      <c r="A245" s="152"/>
      <c r="B245" s="39" t="s">
        <v>38</v>
      </c>
      <c r="C245" s="6" t="s">
        <v>451</v>
      </c>
      <c r="D245" s="7">
        <v>1</v>
      </c>
      <c r="E245" s="41"/>
      <c r="F245" s="43"/>
      <c r="G245" s="47"/>
    </row>
    <row r="246" spans="1:7" s="3" customFormat="1" ht="10.5" customHeight="1">
      <c r="A246" s="152"/>
      <c r="B246" s="39" t="s">
        <v>59</v>
      </c>
      <c r="C246" s="6" t="s">
        <v>76</v>
      </c>
      <c r="D246" s="7">
        <v>1</v>
      </c>
      <c r="E246" s="41"/>
      <c r="F246" s="43"/>
      <c r="G246" s="47"/>
    </row>
    <row r="247" spans="1:7" s="3" customFormat="1" ht="10.5" customHeight="1">
      <c r="A247" s="152"/>
      <c r="B247" s="39" t="s">
        <v>131</v>
      </c>
      <c r="C247" s="6" t="s">
        <v>417</v>
      </c>
      <c r="D247" s="7">
        <v>1</v>
      </c>
      <c r="E247" s="41"/>
      <c r="F247" s="43"/>
      <c r="G247" s="46"/>
    </row>
    <row r="248" spans="1:7" s="3" customFormat="1" ht="10.5" customHeight="1">
      <c r="A248" s="152"/>
      <c r="B248" s="39" t="s">
        <v>66</v>
      </c>
      <c r="C248" s="6" t="s">
        <v>83</v>
      </c>
      <c r="D248" s="7">
        <v>1</v>
      </c>
      <c r="E248" s="41"/>
      <c r="F248" s="43"/>
      <c r="G248" s="46"/>
    </row>
    <row r="249" spans="1:7" s="3" customFormat="1" ht="10.5" customHeight="1">
      <c r="A249" s="152"/>
      <c r="B249" s="39" t="s">
        <v>59</v>
      </c>
      <c r="C249" s="6" t="s">
        <v>262</v>
      </c>
      <c r="D249" s="7">
        <v>1</v>
      </c>
      <c r="E249" s="41"/>
      <c r="F249" s="43"/>
      <c r="G249" s="47"/>
    </row>
    <row r="250" spans="1:7" s="3" customFormat="1" ht="10.5" customHeight="1">
      <c r="A250" s="152"/>
      <c r="B250" s="39" t="s">
        <v>48</v>
      </c>
      <c r="C250" s="6" t="s">
        <v>296</v>
      </c>
      <c r="D250" s="7">
        <v>1</v>
      </c>
      <c r="E250" s="41">
        <v>1</v>
      </c>
      <c r="F250" s="43"/>
      <c r="G250" s="46"/>
    </row>
    <row r="251" spans="1:7" s="3" customFormat="1" ht="10.5" customHeight="1">
      <c r="A251" s="152"/>
      <c r="B251" s="39" t="s">
        <v>67</v>
      </c>
      <c r="C251" s="6" t="s">
        <v>453</v>
      </c>
      <c r="D251" s="7">
        <v>1</v>
      </c>
      <c r="E251" s="41"/>
      <c r="F251" s="43"/>
      <c r="G251" s="47"/>
    </row>
    <row r="252" spans="1:7" s="3" customFormat="1" ht="10.5" customHeight="1">
      <c r="A252" s="152"/>
      <c r="B252" s="39" t="s">
        <v>67</v>
      </c>
      <c r="C252" s="6" t="s">
        <v>452</v>
      </c>
      <c r="D252" s="7">
        <v>1</v>
      </c>
      <c r="E252" s="41"/>
      <c r="F252" s="43"/>
      <c r="G252" s="47"/>
    </row>
    <row r="253" spans="1:7" s="3" customFormat="1" ht="10.5" customHeight="1">
      <c r="A253" s="152"/>
      <c r="B253" s="39" t="s">
        <v>64</v>
      </c>
      <c r="C253" s="6" t="s">
        <v>121</v>
      </c>
      <c r="D253" s="7">
        <v>1</v>
      </c>
      <c r="E253" s="41"/>
      <c r="F253" s="43"/>
      <c r="G253" s="46"/>
    </row>
    <row r="254" spans="1:7" s="3" customFormat="1" ht="10.5" customHeight="1">
      <c r="A254" s="152"/>
      <c r="B254" s="39" t="s">
        <v>38</v>
      </c>
      <c r="C254" s="6" t="s">
        <v>450</v>
      </c>
      <c r="D254" s="7">
        <v>1</v>
      </c>
      <c r="E254" s="41"/>
      <c r="F254" s="43"/>
      <c r="G254" s="47"/>
    </row>
    <row r="255" spans="1:7" s="3" customFormat="1" ht="10.5" customHeight="1">
      <c r="A255" s="152"/>
      <c r="B255" s="39" t="s">
        <v>67</v>
      </c>
      <c r="C255" s="6" t="s">
        <v>403</v>
      </c>
      <c r="D255" s="7"/>
      <c r="E255" s="41">
        <v>1</v>
      </c>
      <c r="F255" s="43"/>
      <c r="G255" s="47"/>
    </row>
    <row r="256" spans="1:7" s="3" customFormat="1" ht="10.5" customHeight="1">
      <c r="A256" s="152"/>
      <c r="B256" s="39" t="s">
        <v>38</v>
      </c>
      <c r="C256" s="6" t="s">
        <v>74</v>
      </c>
      <c r="D256" s="7"/>
      <c r="E256" s="41">
        <v>1</v>
      </c>
      <c r="F256" s="43"/>
      <c r="G256" s="46"/>
    </row>
    <row r="257" spans="1:7" s="3" customFormat="1" ht="10.5" customHeight="1">
      <c r="A257" s="152"/>
      <c r="B257" s="39" t="s">
        <v>67</v>
      </c>
      <c r="C257" s="6" t="s">
        <v>404</v>
      </c>
      <c r="D257" s="7"/>
      <c r="E257" s="41">
        <v>1</v>
      </c>
      <c r="F257" s="43"/>
      <c r="G257" s="47"/>
    </row>
    <row r="258" spans="1:7" s="3" customFormat="1" ht="10.5" customHeight="1">
      <c r="A258" s="152"/>
      <c r="B258" s="39" t="s">
        <v>64</v>
      </c>
      <c r="C258" s="6" t="s">
        <v>412</v>
      </c>
      <c r="D258" s="7"/>
      <c r="E258" s="41">
        <v>1</v>
      </c>
      <c r="F258" s="43"/>
      <c r="G258" s="47"/>
    </row>
    <row r="259" spans="1:7" s="3" customFormat="1" ht="10.5" customHeight="1">
      <c r="A259" s="152"/>
      <c r="B259" s="39" t="s">
        <v>64</v>
      </c>
      <c r="C259" s="6" t="s">
        <v>411</v>
      </c>
      <c r="D259" s="7"/>
      <c r="E259" s="41"/>
      <c r="F259" s="43">
        <v>1</v>
      </c>
      <c r="G259" s="131" t="s">
        <v>345</v>
      </c>
    </row>
    <row r="260" spans="1:7" s="3" customFormat="1" ht="10.5" customHeight="1">
      <c r="A260" s="152"/>
      <c r="B260" s="39" t="s">
        <v>67</v>
      </c>
      <c r="C260" s="6" t="s">
        <v>456</v>
      </c>
      <c r="D260" s="7"/>
      <c r="E260" s="41">
        <v>1</v>
      </c>
      <c r="F260" s="43"/>
      <c r="G260" s="47"/>
    </row>
    <row r="261" spans="1:7" s="3" customFormat="1" ht="10.5" customHeight="1" thickBot="1">
      <c r="A261" s="152"/>
      <c r="B261" s="39"/>
      <c r="C261" s="6"/>
      <c r="D261" s="78">
        <f>SUM(D216:D260)</f>
        <v>62</v>
      </c>
      <c r="E261" s="80">
        <f>SUM(E216:E260)</f>
        <v>13</v>
      </c>
      <c r="F261" s="79">
        <f>SUM(F216:F260)</f>
        <v>3</v>
      </c>
      <c r="G261" s="46"/>
    </row>
    <row r="262" spans="1:7" s="3" customFormat="1" ht="10.5" customHeight="1" thickBot="1" thickTop="1">
      <c r="A262" s="38"/>
      <c r="B262" s="151"/>
      <c r="C262" s="151"/>
      <c r="D262" s="151"/>
      <c r="E262" s="151"/>
      <c r="F262" s="151"/>
      <c r="G262" s="151"/>
    </row>
    <row r="263" spans="1:7" s="18" customFormat="1" ht="10.5" customHeight="1" thickTop="1">
      <c r="A263" s="152" t="s">
        <v>29</v>
      </c>
      <c r="B263" s="17" t="s">
        <v>0</v>
      </c>
      <c r="C263" s="37" t="s">
        <v>9</v>
      </c>
      <c r="D263" s="17" t="s">
        <v>10</v>
      </c>
      <c r="E263" s="40" t="s">
        <v>11</v>
      </c>
      <c r="F263" s="42" t="s">
        <v>12</v>
      </c>
      <c r="G263" s="45" t="s">
        <v>13</v>
      </c>
    </row>
    <row r="264" spans="1:7" s="3" customFormat="1" ht="10.5" customHeight="1">
      <c r="A264" s="152"/>
      <c r="B264" s="39" t="s">
        <v>64</v>
      </c>
      <c r="C264" s="6" t="s">
        <v>84</v>
      </c>
      <c r="D264" s="7">
        <v>5</v>
      </c>
      <c r="E264" s="41"/>
      <c r="F264" s="43"/>
      <c r="G264" s="46"/>
    </row>
    <row r="265" spans="1:7" s="3" customFormat="1" ht="10.5" customHeight="1">
      <c r="A265" s="152"/>
      <c r="B265" s="39" t="s">
        <v>38</v>
      </c>
      <c r="C265" s="6" t="s">
        <v>78</v>
      </c>
      <c r="D265" s="7">
        <v>2</v>
      </c>
      <c r="E265" s="41"/>
      <c r="F265" s="43"/>
      <c r="G265" s="46"/>
    </row>
    <row r="266" spans="1:7" s="3" customFormat="1" ht="10.5" customHeight="1">
      <c r="A266" s="152"/>
      <c r="B266" s="39" t="s">
        <v>67</v>
      </c>
      <c r="C266" s="6" t="s">
        <v>407</v>
      </c>
      <c r="D266" s="7">
        <v>2</v>
      </c>
      <c r="E266" s="41"/>
      <c r="F266" s="43"/>
      <c r="G266" s="46"/>
    </row>
    <row r="267" spans="1:7" s="3" customFormat="1" ht="10.5" customHeight="1">
      <c r="A267" s="152"/>
      <c r="B267" s="39" t="s">
        <v>38</v>
      </c>
      <c r="C267" s="6" t="s">
        <v>77</v>
      </c>
      <c r="D267" s="7">
        <v>2</v>
      </c>
      <c r="E267" s="41"/>
      <c r="F267" s="43"/>
      <c r="G267" s="46"/>
    </row>
    <row r="268" spans="1:7" s="3" customFormat="1" ht="10.5" customHeight="1">
      <c r="A268" s="152"/>
      <c r="B268" s="39" t="s">
        <v>38</v>
      </c>
      <c r="C268" s="6" t="s">
        <v>437</v>
      </c>
      <c r="D268" s="7">
        <v>2</v>
      </c>
      <c r="E268" s="41"/>
      <c r="F268" s="43"/>
      <c r="G268" s="46"/>
    </row>
    <row r="269" spans="1:7" s="3" customFormat="1" ht="10.5" customHeight="1">
      <c r="A269" s="152"/>
      <c r="B269" s="39" t="s">
        <v>67</v>
      </c>
      <c r="C269" s="6" t="s">
        <v>269</v>
      </c>
      <c r="D269" s="7">
        <v>1</v>
      </c>
      <c r="E269" s="41"/>
      <c r="F269" s="43"/>
      <c r="G269" s="46"/>
    </row>
    <row r="270" spans="1:7" s="3" customFormat="1" ht="10.5" customHeight="1">
      <c r="A270" s="152"/>
      <c r="B270" s="39" t="s">
        <v>38</v>
      </c>
      <c r="C270" s="6" t="s">
        <v>438</v>
      </c>
      <c r="D270" s="7">
        <v>1</v>
      </c>
      <c r="E270" s="41"/>
      <c r="F270" s="43"/>
      <c r="G270" s="46"/>
    </row>
    <row r="271" spans="1:7" s="3" customFormat="1" ht="10.5" customHeight="1">
      <c r="A271" s="152"/>
      <c r="B271" s="39" t="s">
        <v>38</v>
      </c>
      <c r="C271" s="6" t="s">
        <v>447</v>
      </c>
      <c r="D271" s="7">
        <v>1</v>
      </c>
      <c r="E271" s="41"/>
      <c r="F271" s="43"/>
      <c r="G271" s="46"/>
    </row>
    <row r="272" spans="1:7" s="3" customFormat="1" ht="10.5" customHeight="1">
      <c r="A272" s="152"/>
      <c r="B272" s="39" t="s">
        <v>38</v>
      </c>
      <c r="C272" s="6" t="s">
        <v>274</v>
      </c>
      <c r="D272" s="7">
        <v>1</v>
      </c>
      <c r="E272" s="41"/>
      <c r="F272" s="43"/>
      <c r="G272" s="46"/>
    </row>
    <row r="273" spans="1:7" s="3" customFormat="1" ht="10.5" customHeight="1">
      <c r="A273" s="152"/>
      <c r="B273" s="39" t="s">
        <v>85</v>
      </c>
      <c r="C273" s="6" t="s">
        <v>406</v>
      </c>
      <c r="D273" s="7">
        <v>1</v>
      </c>
      <c r="E273" s="41"/>
      <c r="F273" s="43"/>
      <c r="G273" s="46"/>
    </row>
    <row r="274" spans="1:7" s="3" customFormat="1" ht="10.5" customHeight="1">
      <c r="A274" s="152"/>
      <c r="B274" s="39" t="s">
        <v>67</v>
      </c>
      <c r="C274" s="6" t="s">
        <v>268</v>
      </c>
      <c r="D274" s="7">
        <v>1</v>
      </c>
      <c r="E274" s="41"/>
      <c r="F274" s="43"/>
      <c r="G274" s="46"/>
    </row>
    <row r="275" spans="1:7" s="3" customFormat="1" ht="10.5" customHeight="1">
      <c r="A275" s="152"/>
      <c r="B275" s="39" t="s">
        <v>38</v>
      </c>
      <c r="C275" s="6" t="s">
        <v>436</v>
      </c>
      <c r="D275" s="7">
        <v>1</v>
      </c>
      <c r="E275" s="41"/>
      <c r="F275" s="43"/>
      <c r="G275" s="46"/>
    </row>
    <row r="276" spans="1:7" s="3" customFormat="1" ht="10.5" customHeight="1">
      <c r="A276" s="152"/>
      <c r="B276" s="39" t="s">
        <v>85</v>
      </c>
      <c r="C276" s="6" t="s">
        <v>405</v>
      </c>
      <c r="D276" s="7">
        <v>1</v>
      </c>
      <c r="E276" s="41"/>
      <c r="F276" s="43"/>
      <c r="G276" s="46"/>
    </row>
    <row r="277" spans="1:7" s="3" customFormat="1" ht="10.5" customHeight="1">
      <c r="A277" s="152"/>
      <c r="B277" s="39" t="s">
        <v>59</v>
      </c>
      <c r="C277" s="6" t="s">
        <v>416</v>
      </c>
      <c r="D277" s="7">
        <v>1</v>
      </c>
      <c r="E277" s="41"/>
      <c r="F277" s="43"/>
      <c r="G277" s="46"/>
    </row>
    <row r="278" spans="1:7" s="3" customFormat="1" ht="10.5" customHeight="1">
      <c r="A278" s="152"/>
      <c r="B278" s="39" t="s">
        <v>38</v>
      </c>
      <c r="C278" s="6" t="s">
        <v>439</v>
      </c>
      <c r="D278" s="7">
        <v>1</v>
      </c>
      <c r="E278" s="41"/>
      <c r="F278" s="43"/>
      <c r="G278" s="46"/>
    </row>
    <row r="279" spans="1:7" s="3" customFormat="1" ht="10.5" customHeight="1">
      <c r="A279" s="152"/>
      <c r="B279" s="39" t="s">
        <v>85</v>
      </c>
      <c r="C279" s="6" t="s">
        <v>260</v>
      </c>
      <c r="D279" s="7">
        <v>1</v>
      </c>
      <c r="E279" s="41"/>
      <c r="F279" s="43"/>
      <c r="G279" s="46"/>
    </row>
    <row r="280" spans="1:7" s="3" customFormat="1" ht="10.5" customHeight="1">
      <c r="A280" s="152"/>
      <c r="B280" s="39" t="s">
        <v>67</v>
      </c>
      <c r="C280" s="6" t="s">
        <v>448</v>
      </c>
      <c r="D280" s="7">
        <v>1</v>
      </c>
      <c r="E280" s="41"/>
      <c r="F280" s="43"/>
      <c r="G280" s="46"/>
    </row>
    <row r="281" spans="1:7" s="3" customFormat="1" ht="10.5" customHeight="1" thickBot="1">
      <c r="A281" s="152"/>
      <c r="B281" s="39"/>
      <c r="C281" s="6"/>
      <c r="D281" s="78">
        <f>SUM(D264:D280)</f>
        <v>25</v>
      </c>
      <c r="E281" s="80">
        <f>SUM(E264:E280)</f>
        <v>0</v>
      </c>
      <c r="F281" s="79">
        <f>SUM(F264:F280)</f>
        <v>0</v>
      </c>
      <c r="G281" s="46"/>
    </row>
    <row r="282" ht="10.5" customHeight="1" thickTop="1"/>
  </sheetData>
  <sheetProtection/>
  <mergeCells count="10">
    <mergeCell ref="C3:G3"/>
    <mergeCell ref="B85:G85"/>
    <mergeCell ref="A86:A143"/>
    <mergeCell ref="A145:A213"/>
    <mergeCell ref="B262:G262"/>
    <mergeCell ref="A263:A281"/>
    <mergeCell ref="A215:A261"/>
    <mergeCell ref="A6:A82"/>
    <mergeCell ref="B144:G144"/>
    <mergeCell ref="B214:G214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ignoredErrors>
    <ignoredError sqref="E21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74"/>
  <sheetViews>
    <sheetView showGridLines="0" zoomScale="160" zoomScaleNormal="160" zoomScaleSheetLayoutView="145" workbookViewId="0" topLeftCell="A1">
      <selection activeCell="D166" sqref="D166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20.0039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148"/>
      <c r="D3" s="150"/>
      <c r="E3" s="150"/>
      <c r="F3" s="150"/>
      <c r="G3" s="150"/>
    </row>
    <row r="4" spans="6:7" ht="10.5" customHeight="1">
      <c r="F4" s="19"/>
      <c r="G4" s="19"/>
    </row>
    <row r="5" spans="1:7" ht="10.5" customHeight="1" thickBot="1">
      <c r="A5" s="104"/>
      <c r="B5" s="106" t="s">
        <v>23</v>
      </c>
      <c r="C5" s="108"/>
      <c r="D5" s="123"/>
      <c r="E5" s="108" t="s">
        <v>246</v>
      </c>
      <c r="F5" s="123"/>
      <c r="G5" s="123"/>
    </row>
    <row r="6" spans="1:7" s="18" customFormat="1" ht="10.5" customHeight="1" thickTop="1">
      <c r="A6" s="152" t="s">
        <v>27</v>
      </c>
      <c r="B6" s="17" t="s">
        <v>0</v>
      </c>
      <c r="C6" s="37" t="s">
        <v>9</v>
      </c>
      <c r="D6" s="17" t="s">
        <v>10</v>
      </c>
      <c r="E6" s="40" t="s">
        <v>11</v>
      </c>
      <c r="F6" s="42" t="s">
        <v>12</v>
      </c>
      <c r="G6" s="45" t="s">
        <v>13</v>
      </c>
    </row>
    <row r="7" spans="1:7" s="3" customFormat="1" ht="10.5" customHeight="1">
      <c r="A7" s="152"/>
      <c r="B7" s="39" t="s">
        <v>39</v>
      </c>
      <c r="C7" s="6" t="s">
        <v>210</v>
      </c>
      <c r="D7" s="7">
        <v>8</v>
      </c>
      <c r="E7" s="41"/>
      <c r="F7" s="43"/>
      <c r="G7" s="48"/>
    </row>
    <row r="8" spans="1:7" s="3" customFormat="1" ht="10.5" customHeight="1">
      <c r="A8" s="152"/>
      <c r="B8" s="39" t="s">
        <v>223</v>
      </c>
      <c r="C8" s="6" t="s">
        <v>225</v>
      </c>
      <c r="D8" s="7">
        <v>6</v>
      </c>
      <c r="E8" s="41"/>
      <c r="F8" s="43"/>
      <c r="G8" s="48"/>
    </row>
    <row r="9" spans="1:7" s="3" customFormat="1" ht="10.5" customHeight="1">
      <c r="A9" s="152"/>
      <c r="B9" s="39" t="s">
        <v>14</v>
      </c>
      <c r="C9" s="6" t="s">
        <v>222</v>
      </c>
      <c r="D9" s="7">
        <v>5</v>
      </c>
      <c r="E9" s="41"/>
      <c r="F9" s="43"/>
      <c r="G9" s="48"/>
    </row>
    <row r="10" spans="1:7" s="3" customFormat="1" ht="10.5" customHeight="1">
      <c r="A10" s="152"/>
      <c r="B10" s="39" t="s">
        <v>223</v>
      </c>
      <c r="C10" s="6" t="s">
        <v>224</v>
      </c>
      <c r="D10" s="7">
        <v>4</v>
      </c>
      <c r="E10" s="41"/>
      <c r="F10" s="43"/>
      <c r="G10" s="48"/>
    </row>
    <row r="11" spans="1:7" s="3" customFormat="1" ht="10.5" customHeight="1">
      <c r="A11" s="152"/>
      <c r="B11" s="39" t="s">
        <v>144</v>
      </c>
      <c r="C11" s="6" t="s">
        <v>213</v>
      </c>
      <c r="D11" s="7">
        <v>4</v>
      </c>
      <c r="E11" s="41"/>
      <c r="F11" s="43"/>
      <c r="G11" s="48"/>
    </row>
    <row r="12" spans="1:7" s="3" customFormat="1" ht="10.5" customHeight="1">
      <c r="A12" s="152"/>
      <c r="B12" s="39" t="s">
        <v>144</v>
      </c>
      <c r="C12" s="6" t="s">
        <v>314</v>
      </c>
      <c r="D12" s="7">
        <v>3</v>
      </c>
      <c r="E12" s="41">
        <v>2</v>
      </c>
      <c r="F12" s="43"/>
      <c r="G12" s="48"/>
    </row>
    <row r="13" spans="1:7" s="3" customFormat="1" ht="10.5" customHeight="1">
      <c r="A13" s="152"/>
      <c r="B13" s="39" t="s">
        <v>144</v>
      </c>
      <c r="C13" s="6" t="s">
        <v>238</v>
      </c>
      <c r="D13" s="7">
        <v>3</v>
      </c>
      <c r="E13" s="41"/>
      <c r="F13" s="43"/>
      <c r="G13" s="48"/>
    </row>
    <row r="14" spans="1:7" s="3" customFormat="1" ht="10.5" customHeight="1">
      <c r="A14" s="152"/>
      <c r="B14" s="39" t="s">
        <v>39</v>
      </c>
      <c r="C14" s="6" t="s">
        <v>209</v>
      </c>
      <c r="D14" s="7">
        <v>3</v>
      </c>
      <c r="E14" s="41">
        <v>1</v>
      </c>
      <c r="F14" s="43"/>
      <c r="G14" s="48"/>
    </row>
    <row r="15" spans="1:7" s="3" customFormat="1" ht="10.5" customHeight="1">
      <c r="A15" s="152"/>
      <c r="B15" s="39" t="s">
        <v>144</v>
      </c>
      <c r="C15" s="6" t="s">
        <v>216</v>
      </c>
      <c r="D15" s="7">
        <v>3</v>
      </c>
      <c r="E15" s="41"/>
      <c r="F15" s="43"/>
      <c r="G15" s="48"/>
    </row>
    <row r="16" spans="1:7" s="3" customFormat="1" ht="10.5" customHeight="1">
      <c r="A16" s="152"/>
      <c r="B16" s="39" t="s">
        <v>37</v>
      </c>
      <c r="C16" s="6" t="s">
        <v>208</v>
      </c>
      <c r="D16" s="7">
        <v>3</v>
      </c>
      <c r="E16" s="41">
        <v>1</v>
      </c>
      <c r="F16" s="43">
        <v>1</v>
      </c>
      <c r="G16" s="46" t="s">
        <v>391</v>
      </c>
    </row>
    <row r="17" spans="1:7" s="3" customFormat="1" ht="10.5" customHeight="1">
      <c r="A17" s="152"/>
      <c r="B17" s="39" t="s">
        <v>37</v>
      </c>
      <c r="C17" s="6" t="s">
        <v>206</v>
      </c>
      <c r="D17" s="7">
        <v>3</v>
      </c>
      <c r="E17" s="41">
        <v>1</v>
      </c>
      <c r="F17" s="43"/>
      <c r="G17" s="48"/>
    </row>
    <row r="18" spans="1:7" s="3" customFormat="1" ht="10.5" customHeight="1">
      <c r="A18" s="152"/>
      <c r="B18" s="39" t="s">
        <v>37</v>
      </c>
      <c r="C18" s="6" t="s">
        <v>342</v>
      </c>
      <c r="D18" s="7">
        <v>3</v>
      </c>
      <c r="E18" s="41">
        <v>2</v>
      </c>
      <c r="F18" s="43">
        <v>1</v>
      </c>
      <c r="G18" s="46" t="s">
        <v>466</v>
      </c>
    </row>
    <row r="19" spans="1:7" s="3" customFormat="1" ht="10.5" customHeight="1">
      <c r="A19" s="152"/>
      <c r="B19" s="39" t="s">
        <v>144</v>
      </c>
      <c r="C19" s="39" t="s">
        <v>212</v>
      </c>
      <c r="D19" s="7">
        <v>3</v>
      </c>
      <c r="E19" s="41"/>
      <c r="F19" s="43"/>
      <c r="G19" s="48"/>
    </row>
    <row r="20" spans="1:7" s="3" customFormat="1" ht="10.5" customHeight="1">
      <c r="A20" s="152"/>
      <c r="B20" s="39" t="s">
        <v>144</v>
      </c>
      <c r="C20" s="6" t="s">
        <v>215</v>
      </c>
      <c r="D20" s="7">
        <v>3</v>
      </c>
      <c r="E20" s="41">
        <v>1</v>
      </c>
      <c r="F20" s="43"/>
      <c r="G20" s="48"/>
    </row>
    <row r="21" spans="1:7" s="3" customFormat="1" ht="10.5" customHeight="1">
      <c r="A21" s="152"/>
      <c r="B21" s="39" t="s">
        <v>144</v>
      </c>
      <c r="C21" s="6" t="s">
        <v>297</v>
      </c>
      <c r="D21" s="7">
        <v>2</v>
      </c>
      <c r="E21" s="41">
        <v>1</v>
      </c>
      <c r="F21" s="43"/>
      <c r="G21" s="48"/>
    </row>
    <row r="22" spans="1:7" s="3" customFormat="1" ht="10.5" customHeight="1">
      <c r="A22" s="152"/>
      <c r="B22" s="39" t="s">
        <v>14</v>
      </c>
      <c r="C22" s="6" t="s">
        <v>394</v>
      </c>
      <c r="D22" s="7">
        <v>2</v>
      </c>
      <c r="E22" s="41"/>
      <c r="F22" s="43"/>
      <c r="G22" s="48"/>
    </row>
    <row r="23" spans="1:7" s="3" customFormat="1" ht="10.5" customHeight="1">
      <c r="A23" s="152"/>
      <c r="B23" s="39" t="s">
        <v>39</v>
      </c>
      <c r="C23" s="6" t="s">
        <v>315</v>
      </c>
      <c r="D23" s="7">
        <v>2</v>
      </c>
      <c r="E23" s="41">
        <v>1</v>
      </c>
      <c r="F23" s="43">
        <v>1</v>
      </c>
      <c r="G23" s="46" t="s">
        <v>259</v>
      </c>
    </row>
    <row r="24" spans="1:7" s="3" customFormat="1" ht="10.5" customHeight="1">
      <c r="A24" s="152"/>
      <c r="B24" s="39" t="s">
        <v>37</v>
      </c>
      <c r="C24" s="6" t="s">
        <v>205</v>
      </c>
      <c r="D24" s="7">
        <v>2</v>
      </c>
      <c r="E24" s="41">
        <v>3</v>
      </c>
      <c r="F24" s="43">
        <v>1</v>
      </c>
      <c r="G24" s="46" t="s">
        <v>345</v>
      </c>
    </row>
    <row r="25" spans="1:7" s="3" customFormat="1" ht="10.5" customHeight="1">
      <c r="A25" s="152"/>
      <c r="B25" s="39" t="s">
        <v>14</v>
      </c>
      <c r="C25" s="6" t="s">
        <v>220</v>
      </c>
      <c r="D25" s="7">
        <v>2</v>
      </c>
      <c r="E25" s="41"/>
      <c r="F25" s="43"/>
      <c r="G25" s="48"/>
    </row>
    <row r="26" spans="1:7" s="3" customFormat="1" ht="10.5" customHeight="1">
      <c r="A26" s="152"/>
      <c r="B26" s="39" t="s">
        <v>38</v>
      </c>
      <c r="C26" s="6" t="s">
        <v>200</v>
      </c>
      <c r="D26" s="7">
        <v>2</v>
      </c>
      <c r="E26" s="41"/>
      <c r="F26" s="43"/>
      <c r="G26" s="48"/>
    </row>
    <row r="27" spans="1:7" s="3" customFormat="1" ht="10.5" customHeight="1">
      <c r="A27" s="152"/>
      <c r="B27" s="39" t="s">
        <v>38</v>
      </c>
      <c r="C27" s="6" t="s">
        <v>494</v>
      </c>
      <c r="D27" s="7">
        <v>1</v>
      </c>
      <c r="E27" s="41"/>
      <c r="F27" s="43"/>
      <c r="G27" s="48"/>
    </row>
    <row r="28" spans="1:7" s="3" customFormat="1" ht="10.5" customHeight="1">
      <c r="A28" s="152"/>
      <c r="B28" s="39" t="s">
        <v>144</v>
      </c>
      <c r="C28" s="6" t="s">
        <v>313</v>
      </c>
      <c r="D28" s="7">
        <v>1</v>
      </c>
      <c r="E28" s="41"/>
      <c r="F28" s="43"/>
      <c r="G28" s="48"/>
    </row>
    <row r="29" spans="1:7" s="3" customFormat="1" ht="10.5" customHeight="1">
      <c r="A29" s="152"/>
      <c r="B29" s="39" t="s">
        <v>39</v>
      </c>
      <c r="C29" s="6" t="s">
        <v>316</v>
      </c>
      <c r="D29" s="7">
        <v>1</v>
      </c>
      <c r="E29" s="41">
        <v>1</v>
      </c>
      <c r="F29" s="43"/>
      <c r="G29" s="48"/>
    </row>
    <row r="30" spans="1:7" s="3" customFormat="1" ht="10.5" customHeight="1">
      <c r="A30" s="152"/>
      <c r="B30" s="39" t="s">
        <v>223</v>
      </c>
      <c r="C30" s="130" t="s">
        <v>388</v>
      </c>
      <c r="D30" s="7">
        <v>1</v>
      </c>
      <c r="E30" s="41"/>
      <c r="F30" s="43"/>
      <c r="G30" s="48"/>
    </row>
    <row r="31" spans="1:7" s="3" customFormat="1" ht="10.5" customHeight="1">
      <c r="A31" s="152"/>
      <c r="B31" s="39" t="s">
        <v>144</v>
      </c>
      <c r="C31" s="6" t="s">
        <v>211</v>
      </c>
      <c r="D31" s="7">
        <v>1</v>
      </c>
      <c r="E31" s="41">
        <v>1</v>
      </c>
      <c r="F31" s="43"/>
      <c r="G31" s="48"/>
    </row>
    <row r="32" spans="1:7" s="3" customFormat="1" ht="10.5" customHeight="1">
      <c r="A32" s="152"/>
      <c r="B32" s="39" t="s">
        <v>14</v>
      </c>
      <c r="C32" s="6" t="s">
        <v>343</v>
      </c>
      <c r="D32" s="7">
        <v>1</v>
      </c>
      <c r="E32" s="41"/>
      <c r="F32" s="43"/>
      <c r="G32" s="48"/>
    </row>
    <row r="33" spans="1:7" s="3" customFormat="1" ht="10.5" customHeight="1">
      <c r="A33" s="152"/>
      <c r="B33" s="39" t="s">
        <v>223</v>
      </c>
      <c r="C33" s="6" t="s">
        <v>317</v>
      </c>
      <c r="D33" s="7">
        <v>1</v>
      </c>
      <c r="E33" s="41"/>
      <c r="F33" s="43"/>
      <c r="G33" s="48"/>
    </row>
    <row r="34" spans="1:7" s="3" customFormat="1" ht="10.5" customHeight="1">
      <c r="A34" s="152"/>
      <c r="B34" s="39" t="s">
        <v>144</v>
      </c>
      <c r="C34" s="6" t="s">
        <v>312</v>
      </c>
      <c r="D34" s="7">
        <v>1</v>
      </c>
      <c r="E34" s="41">
        <v>1</v>
      </c>
      <c r="F34" s="43"/>
      <c r="G34" s="48"/>
    </row>
    <row r="35" spans="1:7" s="3" customFormat="1" ht="10.5" customHeight="1">
      <c r="A35" s="152"/>
      <c r="B35" s="39" t="s">
        <v>14</v>
      </c>
      <c r="C35" s="6" t="s">
        <v>194</v>
      </c>
      <c r="D35" s="7">
        <v>1</v>
      </c>
      <c r="E35" s="41">
        <v>1</v>
      </c>
      <c r="F35" s="43"/>
      <c r="G35" s="48"/>
    </row>
    <row r="36" spans="1:7" s="3" customFormat="1" ht="10.5" customHeight="1">
      <c r="A36" s="152"/>
      <c r="B36" s="39" t="s">
        <v>223</v>
      </c>
      <c r="C36" s="6" t="s">
        <v>389</v>
      </c>
      <c r="D36" s="7">
        <v>1</v>
      </c>
      <c r="E36" s="41"/>
      <c r="F36" s="43"/>
      <c r="G36" s="48"/>
    </row>
    <row r="37" spans="1:7" s="3" customFormat="1" ht="10.5" customHeight="1">
      <c r="A37" s="152"/>
      <c r="B37" s="39" t="s">
        <v>39</v>
      </c>
      <c r="C37" s="130" t="s">
        <v>386</v>
      </c>
      <c r="D37" s="7">
        <v>1</v>
      </c>
      <c r="E37" s="41"/>
      <c r="F37" s="43"/>
      <c r="G37" s="48"/>
    </row>
    <row r="38" spans="1:7" s="3" customFormat="1" ht="10.5" customHeight="1">
      <c r="A38" s="152"/>
      <c r="B38" s="39" t="s">
        <v>38</v>
      </c>
      <c r="C38" s="6" t="s">
        <v>318</v>
      </c>
      <c r="D38" s="7">
        <v>1</v>
      </c>
      <c r="E38" s="41"/>
      <c r="F38" s="43"/>
      <c r="G38" s="48"/>
    </row>
    <row r="39" spans="1:7" s="3" customFormat="1" ht="10.5" customHeight="1">
      <c r="A39" s="152"/>
      <c r="B39" s="39" t="s">
        <v>38</v>
      </c>
      <c r="C39" s="6" t="s">
        <v>392</v>
      </c>
      <c r="D39" s="7">
        <v>1</v>
      </c>
      <c r="E39" s="41"/>
      <c r="F39" s="43"/>
      <c r="G39" s="48"/>
    </row>
    <row r="40" spans="1:7" s="3" customFormat="1" ht="10.5" customHeight="1">
      <c r="A40" s="50"/>
      <c r="B40" s="39" t="s">
        <v>144</v>
      </c>
      <c r="C40" s="6" t="s">
        <v>214</v>
      </c>
      <c r="D40" s="7">
        <v>1</v>
      </c>
      <c r="E40" s="41"/>
      <c r="F40" s="49"/>
      <c r="G40" s="48"/>
    </row>
    <row r="41" spans="1:7" s="3" customFormat="1" ht="10.5" customHeight="1">
      <c r="A41" s="50"/>
      <c r="B41" s="39" t="s">
        <v>38</v>
      </c>
      <c r="C41" s="6" t="s">
        <v>384</v>
      </c>
      <c r="D41" s="7">
        <v>1</v>
      </c>
      <c r="E41" s="41"/>
      <c r="F41" s="49"/>
      <c r="G41" s="48"/>
    </row>
    <row r="42" spans="1:7" s="3" customFormat="1" ht="10.5" customHeight="1">
      <c r="A42" s="50"/>
      <c r="B42" s="39" t="s">
        <v>38</v>
      </c>
      <c r="C42" s="6" t="s">
        <v>393</v>
      </c>
      <c r="D42" s="7">
        <v>1</v>
      </c>
      <c r="E42" s="41"/>
      <c r="F42" s="49"/>
      <c r="G42" s="48"/>
    </row>
    <row r="43" spans="1:7" s="3" customFormat="1" ht="10.5" customHeight="1">
      <c r="A43" s="50"/>
      <c r="B43" s="39" t="s">
        <v>223</v>
      </c>
      <c r="C43" s="6" t="s">
        <v>387</v>
      </c>
      <c r="D43" s="7">
        <v>1</v>
      </c>
      <c r="E43" s="41"/>
      <c r="F43" s="49"/>
      <c r="G43" s="48"/>
    </row>
    <row r="44" spans="1:7" s="3" customFormat="1" ht="10.5" customHeight="1">
      <c r="A44" s="50"/>
      <c r="B44" s="39" t="s">
        <v>38</v>
      </c>
      <c r="C44" s="6" t="s">
        <v>219</v>
      </c>
      <c r="D44" s="7">
        <v>1</v>
      </c>
      <c r="E44" s="41">
        <v>1</v>
      </c>
      <c r="F44" s="49"/>
      <c r="G44" s="48"/>
    </row>
    <row r="45" spans="1:7" s="3" customFormat="1" ht="10.5" customHeight="1">
      <c r="A45" s="50"/>
      <c r="B45" s="39" t="s">
        <v>37</v>
      </c>
      <c r="C45" s="6" t="s">
        <v>390</v>
      </c>
      <c r="D45" s="7"/>
      <c r="E45" s="41">
        <v>1</v>
      </c>
      <c r="F45" s="49"/>
      <c r="G45" s="48"/>
    </row>
    <row r="46" spans="1:7" s="3" customFormat="1" ht="10.5" customHeight="1">
      <c r="A46" s="50"/>
      <c r="B46" s="39" t="s">
        <v>37</v>
      </c>
      <c r="C46" s="6" t="s">
        <v>230</v>
      </c>
      <c r="D46" s="7"/>
      <c r="E46" s="41">
        <v>1</v>
      </c>
      <c r="F46" s="49"/>
      <c r="G46" s="48"/>
    </row>
    <row r="47" spans="1:7" s="3" customFormat="1" ht="10.5" customHeight="1">
      <c r="A47" s="50"/>
      <c r="B47" s="39" t="s">
        <v>37</v>
      </c>
      <c r="C47" s="6" t="s">
        <v>207</v>
      </c>
      <c r="D47" s="7"/>
      <c r="E47" s="41">
        <v>2</v>
      </c>
      <c r="F47" s="49"/>
      <c r="G47" s="48"/>
    </row>
    <row r="48" spans="1:7" s="3" customFormat="1" ht="10.5" customHeight="1">
      <c r="A48" s="50"/>
      <c r="B48" s="39" t="s">
        <v>14</v>
      </c>
      <c r="C48" s="6" t="s">
        <v>221</v>
      </c>
      <c r="D48" s="7"/>
      <c r="E48" s="41">
        <v>1</v>
      </c>
      <c r="F48" s="49"/>
      <c r="G48" s="48"/>
    </row>
    <row r="49" spans="1:7" s="3" customFormat="1" ht="10.5" customHeight="1">
      <c r="A49" s="50"/>
      <c r="B49" s="39" t="s">
        <v>38</v>
      </c>
      <c r="C49" s="6" t="s">
        <v>217</v>
      </c>
      <c r="D49" s="7"/>
      <c r="E49" s="41">
        <v>1</v>
      </c>
      <c r="F49" s="49"/>
      <c r="G49" s="48"/>
    </row>
    <row r="50" spans="1:7" s="3" customFormat="1" ht="10.5" customHeight="1">
      <c r="A50" s="50"/>
      <c r="B50" s="39" t="s">
        <v>38</v>
      </c>
      <c r="C50" s="6" t="s">
        <v>218</v>
      </c>
      <c r="D50" s="7"/>
      <c r="E50" s="41">
        <v>1</v>
      </c>
      <c r="F50" s="49"/>
      <c r="G50" s="46"/>
    </row>
    <row r="51" spans="1:7" s="3" customFormat="1" ht="10.5" customHeight="1">
      <c r="A51" s="50"/>
      <c r="B51" s="39" t="s">
        <v>39</v>
      </c>
      <c r="C51" s="6" t="s">
        <v>493</v>
      </c>
      <c r="D51" s="7"/>
      <c r="E51" s="41">
        <v>1</v>
      </c>
      <c r="F51" s="49"/>
      <c r="G51" s="48"/>
    </row>
    <row r="52" spans="1:7" s="3" customFormat="1" ht="10.5" customHeight="1" thickBot="1">
      <c r="A52" s="50"/>
      <c r="B52" s="39"/>
      <c r="C52" s="6"/>
      <c r="D52" s="78">
        <f>SUM(D7:D51)</f>
        <v>84</v>
      </c>
      <c r="E52" s="78">
        <f>SUM(E7:E51)</f>
        <v>26</v>
      </c>
      <c r="F52" s="79"/>
      <c r="G52" s="48"/>
    </row>
    <row r="53" spans="1:7" s="3" customFormat="1" ht="10.5" customHeight="1" thickBot="1" thickTop="1">
      <c r="A53" s="38"/>
      <c r="B53" s="151"/>
      <c r="C53" s="151"/>
      <c r="D53" s="151"/>
      <c r="E53" s="151"/>
      <c r="F53" s="151"/>
      <c r="G53" s="151"/>
    </row>
    <row r="54" spans="1:7" s="18" customFormat="1" ht="10.5" customHeight="1" thickTop="1">
      <c r="A54" s="152" t="s">
        <v>24</v>
      </c>
      <c r="B54" s="17" t="s">
        <v>0</v>
      </c>
      <c r="C54" s="37" t="s">
        <v>9</v>
      </c>
      <c r="D54" s="17" t="s">
        <v>10</v>
      </c>
      <c r="E54" s="40" t="s">
        <v>11</v>
      </c>
      <c r="F54" s="42" t="s">
        <v>12</v>
      </c>
      <c r="G54" s="45" t="s">
        <v>13</v>
      </c>
    </row>
    <row r="55" spans="1:7" s="3" customFormat="1" ht="10.5" customHeight="1">
      <c r="A55" s="152"/>
      <c r="B55" s="39" t="s">
        <v>195</v>
      </c>
      <c r="C55" s="6" t="s">
        <v>320</v>
      </c>
      <c r="D55" s="7">
        <v>6</v>
      </c>
      <c r="E55" s="41"/>
      <c r="F55" s="43"/>
      <c r="G55" s="46"/>
    </row>
    <row r="56" spans="1:7" s="3" customFormat="1" ht="10.5" customHeight="1">
      <c r="A56" s="152"/>
      <c r="B56" s="39" t="s">
        <v>38</v>
      </c>
      <c r="C56" s="6" t="s">
        <v>200</v>
      </c>
      <c r="D56" s="7">
        <v>6</v>
      </c>
      <c r="E56" s="41"/>
      <c r="F56" s="43"/>
      <c r="G56" s="46"/>
    </row>
    <row r="57" spans="1:7" s="3" customFormat="1" ht="10.5" customHeight="1">
      <c r="A57" s="152"/>
      <c r="B57" s="39" t="s">
        <v>39</v>
      </c>
      <c r="C57" s="6" t="s">
        <v>204</v>
      </c>
      <c r="D57" s="7">
        <v>5</v>
      </c>
      <c r="E57" s="41">
        <v>2</v>
      </c>
      <c r="F57" s="43"/>
      <c r="G57" s="46"/>
    </row>
    <row r="58" spans="1:7" s="3" customFormat="1" ht="10.5" customHeight="1">
      <c r="A58" s="152"/>
      <c r="B58" s="39" t="s">
        <v>195</v>
      </c>
      <c r="C58" s="6" t="s">
        <v>197</v>
      </c>
      <c r="D58" s="7">
        <v>5</v>
      </c>
      <c r="E58" s="41">
        <v>1</v>
      </c>
      <c r="F58" s="43"/>
      <c r="G58" s="46"/>
    </row>
    <row r="59" spans="1:7" s="3" customFormat="1" ht="10.5" customHeight="1">
      <c r="A59" s="152"/>
      <c r="B59" s="39" t="s">
        <v>14</v>
      </c>
      <c r="C59" s="6" t="s">
        <v>193</v>
      </c>
      <c r="D59" s="7">
        <v>3</v>
      </c>
      <c r="E59" s="41">
        <v>1</v>
      </c>
      <c r="F59" s="43"/>
      <c r="G59" s="46"/>
    </row>
    <row r="60" spans="1:7" s="3" customFormat="1" ht="10.5" customHeight="1">
      <c r="A60" s="152"/>
      <c r="B60" s="39" t="s">
        <v>38</v>
      </c>
      <c r="C60" s="6" t="s">
        <v>385</v>
      </c>
      <c r="D60" s="7">
        <v>2</v>
      </c>
      <c r="E60" s="41">
        <v>2</v>
      </c>
      <c r="F60" s="43"/>
      <c r="G60" s="46"/>
    </row>
    <row r="61" spans="1:7" s="3" customFormat="1" ht="10.5" customHeight="1">
      <c r="A61" s="152"/>
      <c r="B61" s="39" t="s">
        <v>195</v>
      </c>
      <c r="C61" s="6" t="s">
        <v>196</v>
      </c>
      <c r="D61" s="7">
        <v>2</v>
      </c>
      <c r="E61" s="41">
        <v>1</v>
      </c>
      <c r="F61" s="43"/>
      <c r="G61" s="46"/>
    </row>
    <row r="62" spans="1:7" s="3" customFormat="1" ht="10.5" customHeight="1">
      <c r="A62" s="152"/>
      <c r="B62" s="39" t="s">
        <v>14</v>
      </c>
      <c r="C62" s="6" t="s">
        <v>341</v>
      </c>
      <c r="D62" s="7">
        <v>2</v>
      </c>
      <c r="E62" s="41">
        <v>1</v>
      </c>
      <c r="F62" s="43"/>
      <c r="G62" s="46"/>
    </row>
    <row r="63" spans="1:7" s="3" customFormat="1" ht="10.5" customHeight="1">
      <c r="A63" s="152"/>
      <c r="B63" s="39" t="s">
        <v>38</v>
      </c>
      <c r="C63" s="6" t="s">
        <v>201</v>
      </c>
      <c r="D63" s="7">
        <v>2</v>
      </c>
      <c r="E63" s="41"/>
      <c r="F63" s="43"/>
      <c r="G63" s="46"/>
    </row>
    <row r="64" spans="1:7" s="3" customFormat="1" ht="10.5" customHeight="1">
      <c r="A64" s="152"/>
      <c r="B64" s="39" t="s">
        <v>14</v>
      </c>
      <c r="C64" s="6" t="s">
        <v>194</v>
      </c>
      <c r="D64" s="7">
        <v>2</v>
      </c>
      <c r="E64" s="41">
        <v>1</v>
      </c>
      <c r="F64" s="43"/>
      <c r="G64" s="46"/>
    </row>
    <row r="65" spans="1:7" s="3" customFormat="1" ht="10.5" customHeight="1">
      <c r="A65" s="152"/>
      <c r="B65" s="39" t="s">
        <v>14</v>
      </c>
      <c r="C65" s="6" t="s">
        <v>340</v>
      </c>
      <c r="D65" s="7">
        <v>1</v>
      </c>
      <c r="E65" s="41"/>
      <c r="F65" s="43"/>
      <c r="G65" s="46"/>
    </row>
    <row r="66" spans="1:7" s="3" customFormat="1" ht="10.5" customHeight="1">
      <c r="A66" s="152"/>
      <c r="B66" s="39" t="s">
        <v>38</v>
      </c>
      <c r="C66" s="6" t="s">
        <v>491</v>
      </c>
      <c r="D66" s="7">
        <v>1</v>
      </c>
      <c r="E66" s="41"/>
      <c r="F66" s="43"/>
      <c r="G66" s="46"/>
    </row>
    <row r="67" spans="1:7" s="3" customFormat="1" ht="10.5" customHeight="1">
      <c r="A67" s="152"/>
      <c r="B67" s="39" t="s">
        <v>39</v>
      </c>
      <c r="C67" s="6" t="s">
        <v>203</v>
      </c>
      <c r="D67" s="7">
        <v>1</v>
      </c>
      <c r="E67" s="41">
        <v>1</v>
      </c>
      <c r="F67" s="43"/>
      <c r="G67" s="46"/>
    </row>
    <row r="68" spans="1:7" s="3" customFormat="1" ht="10.5" customHeight="1">
      <c r="A68" s="152"/>
      <c r="B68" s="39" t="s">
        <v>39</v>
      </c>
      <c r="C68" s="6" t="s">
        <v>338</v>
      </c>
      <c r="D68" s="7">
        <v>1</v>
      </c>
      <c r="E68" s="41"/>
      <c r="F68" s="43"/>
      <c r="G68" s="46"/>
    </row>
    <row r="69" spans="1:7" s="3" customFormat="1" ht="10.5" customHeight="1">
      <c r="A69" s="152"/>
      <c r="B69" s="39" t="s">
        <v>195</v>
      </c>
      <c r="C69" s="6" t="s">
        <v>319</v>
      </c>
      <c r="D69" s="7">
        <v>1</v>
      </c>
      <c r="E69" s="41">
        <v>1</v>
      </c>
      <c r="F69" s="43"/>
      <c r="G69" s="46"/>
    </row>
    <row r="70" spans="1:7" s="3" customFormat="1" ht="10.5" customHeight="1">
      <c r="A70" s="152"/>
      <c r="B70" s="39" t="s">
        <v>195</v>
      </c>
      <c r="C70" s="130" t="s">
        <v>382</v>
      </c>
      <c r="D70" s="7">
        <v>1</v>
      </c>
      <c r="E70" s="41"/>
      <c r="F70" s="43"/>
      <c r="G70" s="46"/>
    </row>
    <row r="71" spans="1:7" s="3" customFormat="1" ht="10.5" customHeight="1">
      <c r="A71" s="152"/>
      <c r="B71" s="39" t="s">
        <v>39</v>
      </c>
      <c r="C71" s="6" t="s">
        <v>383</v>
      </c>
      <c r="D71" s="7">
        <v>1</v>
      </c>
      <c r="E71" s="41"/>
      <c r="F71" s="43"/>
      <c r="G71" s="46"/>
    </row>
    <row r="72" spans="1:7" s="3" customFormat="1" ht="10.5" customHeight="1">
      <c r="A72" s="152"/>
      <c r="B72" s="39" t="s">
        <v>195</v>
      </c>
      <c r="C72" s="6" t="s">
        <v>198</v>
      </c>
      <c r="D72" s="7">
        <v>1</v>
      </c>
      <c r="E72" s="41">
        <v>1</v>
      </c>
      <c r="F72" s="43"/>
      <c r="G72" s="46"/>
    </row>
    <row r="73" spans="1:7" s="3" customFormat="1" ht="10.5" customHeight="1">
      <c r="A73" s="152"/>
      <c r="B73" s="39" t="s">
        <v>38</v>
      </c>
      <c r="C73" s="6" t="s">
        <v>384</v>
      </c>
      <c r="D73" s="7">
        <v>1</v>
      </c>
      <c r="E73" s="41"/>
      <c r="F73" s="43"/>
      <c r="G73" s="46"/>
    </row>
    <row r="74" spans="1:7" s="3" customFormat="1" ht="10.5" customHeight="1">
      <c r="A74" s="152"/>
      <c r="B74" s="39" t="s">
        <v>39</v>
      </c>
      <c r="C74" s="6" t="s">
        <v>488</v>
      </c>
      <c r="D74" s="7">
        <v>1</v>
      </c>
      <c r="E74" s="41"/>
      <c r="F74" s="43"/>
      <c r="G74" s="46"/>
    </row>
    <row r="75" spans="1:7" s="3" customFormat="1" ht="10.5" customHeight="1">
      <c r="A75" s="152"/>
      <c r="B75" s="39" t="s">
        <v>39</v>
      </c>
      <c r="C75" s="6" t="s">
        <v>490</v>
      </c>
      <c r="D75" s="7"/>
      <c r="E75" s="41">
        <v>1</v>
      </c>
      <c r="F75" s="43"/>
      <c r="G75" s="46"/>
    </row>
    <row r="76" spans="1:7" s="3" customFormat="1" ht="10.5" customHeight="1">
      <c r="A76" s="152"/>
      <c r="B76" s="39" t="s">
        <v>14</v>
      </c>
      <c r="C76" s="6" t="s">
        <v>339</v>
      </c>
      <c r="D76" s="7"/>
      <c r="E76" s="41">
        <v>1</v>
      </c>
      <c r="F76" s="43"/>
      <c r="G76" s="46"/>
    </row>
    <row r="77" spans="1:7" s="3" customFormat="1" ht="10.5" customHeight="1">
      <c r="A77" s="152"/>
      <c r="B77" s="39" t="s">
        <v>38</v>
      </c>
      <c r="C77" s="6" t="s">
        <v>321</v>
      </c>
      <c r="D77" s="7"/>
      <c r="E77" s="41"/>
      <c r="F77" s="43">
        <v>1</v>
      </c>
      <c r="G77" s="46" t="s">
        <v>259</v>
      </c>
    </row>
    <row r="78" spans="1:7" s="3" customFormat="1" ht="10.5" customHeight="1">
      <c r="A78" s="152"/>
      <c r="B78" s="39" t="s">
        <v>39</v>
      </c>
      <c r="C78" s="6" t="s">
        <v>202</v>
      </c>
      <c r="D78" s="7"/>
      <c r="E78" s="41">
        <v>2</v>
      </c>
      <c r="F78" s="43"/>
      <c r="G78" s="46"/>
    </row>
    <row r="79" spans="1:7" s="3" customFormat="1" ht="10.5" customHeight="1">
      <c r="A79" s="152"/>
      <c r="B79" s="39" t="s">
        <v>14</v>
      </c>
      <c r="C79" s="6" t="s">
        <v>192</v>
      </c>
      <c r="D79" s="7"/>
      <c r="E79" s="41">
        <v>1</v>
      </c>
      <c r="F79" s="43"/>
      <c r="G79" s="46"/>
    </row>
    <row r="80" spans="1:7" s="3" customFormat="1" ht="10.5" customHeight="1">
      <c r="A80" s="152"/>
      <c r="B80" s="39" t="s">
        <v>38</v>
      </c>
      <c r="C80" s="6" t="s">
        <v>492</v>
      </c>
      <c r="D80" s="7"/>
      <c r="E80" s="41">
        <v>1</v>
      </c>
      <c r="F80" s="43"/>
      <c r="G80" s="46"/>
    </row>
    <row r="81" spans="1:7" s="3" customFormat="1" ht="10.5" customHeight="1">
      <c r="A81" s="152"/>
      <c r="B81" s="39" t="s">
        <v>38</v>
      </c>
      <c r="C81" s="6" t="s">
        <v>489</v>
      </c>
      <c r="D81" s="7"/>
      <c r="E81" s="41">
        <v>1</v>
      </c>
      <c r="F81" s="43"/>
      <c r="G81" s="46"/>
    </row>
    <row r="82" spans="1:7" s="3" customFormat="1" ht="10.5" customHeight="1">
      <c r="A82" s="152"/>
      <c r="B82" s="39" t="s">
        <v>195</v>
      </c>
      <c r="C82" s="6" t="s">
        <v>199</v>
      </c>
      <c r="D82" s="7"/>
      <c r="E82" s="41">
        <v>1</v>
      </c>
      <c r="F82" s="43"/>
      <c r="G82" s="46"/>
    </row>
    <row r="83" spans="1:7" s="3" customFormat="1" ht="10.5" customHeight="1" thickBot="1">
      <c r="A83" s="152"/>
      <c r="B83" s="39"/>
      <c r="C83" s="6"/>
      <c r="D83" s="7">
        <f>SUM(D55:D82)</f>
        <v>45</v>
      </c>
      <c r="E83" s="41">
        <f>SUM(E55:E82)</f>
        <v>20</v>
      </c>
      <c r="F83" s="44">
        <f>SUM(F55:F82)</f>
        <v>1</v>
      </c>
      <c r="G83" s="46"/>
    </row>
    <row r="84" spans="1:7" s="3" customFormat="1" ht="10.5" customHeight="1" thickBot="1" thickTop="1">
      <c r="A84" s="38"/>
      <c r="B84" s="151"/>
      <c r="C84" s="151"/>
      <c r="D84" s="151"/>
      <c r="E84" s="151"/>
      <c r="F84" s="151"/>
      <c r="G84" s="151"/>
    </row>
    <row r="85" spans="1:7" s="18" customFormat="1" ht="10.5" customHeight="1" thickTop="1">
      <c r="A85" s="152" t="s">
        <v>25</v>
      </c>
      <c r="B85" s="17" t="s">
        <v>0</v>
      </c>
      <c r="C85" s="37" t="s">
        <v>9</v>
      </c>
      <c r="D85" s="17" t="s">
        <v>10</v>
      </c>
      <c r="E85" s="40" t="s">
        <v>11</v>
      </c>
      <c r="F85" s="42" t="s">
        <v>12</v>
      </c>
      <c r="G85" s="45" t="s">
        <v>13</v>
      </c>
    </row>
    <row r="86" spans="1:7" s="3" customFormat="1" ht="10.5" customHeight="1">
      <c r="A86" s="152"/>
      <c r="B86" s="39" t="s">
        <v>144</v>
      </c>
      <c r="C86" s="6" t="s">
        <v>179</v>
      </c>
      <c r="D86" s="7">
        <v>10</v>
      </c>
      <c r="E86" s="41"/>
      <c r="F86" s="43"/>
      <c r="G86" s="46"/>
    </row>
    <row r="87" spans="1:7" s="3" customFormat="1" ht="10.5" customHeight="1">
      <c r="A87" s="152"/>
      <c r="B87" s="39" t="s">
        <v>38</v>
      </c>
      <c r="C87" s="6" t="s">
        <v>176</v>
      </c>
      <c r="D87" s="7">
        <v>6</v>
      </c>
      <c r="E87" s="41"/>
      <c r="F87" s="43"/>
      <c r="G87" s="46"/>
    </row>
    <row r="88" spans="1:7" s="3" customFormat="1" ht="10.5" customHeight="1">
      <c r="A88" s="152"/>
      <c r="B88" s="39" t="s">
        <v>14</v>
      </c>
      <c r="C88" s="6" t="s">
        <v>33</v>
      </c>
      <c r="D88" s="7">
        <v>4</v>
      </c>
      <c r="E88" s="41">
        <v>1</v>
      </c>
      <c r="F88" s="43"/>
      <c r="G88" s="46"/>
    </row>
    <row r="89" spans="1:7" s="3" customFormat="1" ht="10.5" customHeight="1">
      <c r="A89" s="152"/>
      <c r="B89" s="39" t="s">
        <v>144</v>
      </c>
      <c r="C89" s="6" t="s">
        <v>310</v>
      </c>
      <c r="D89" s="7">
        <v>4</v>
      </c>
      <c r="E89" s="41"/>
      <c r="F89" s="43"/>
      <c r="G89" s="46"/>
    </row>
    <row r="90" spans="1:7" s="3" customFormat="1" ht="10.5" customHeight="1">
      <c r="A90" s="152"/>
      <c r="B90" s="39" t="s">
        <v>14</v>
      </c>
      <c r="C90" s="6" t="s">
        <v>337</v>
      </c>
      <c r="D90" s="7">
        <v>3</v>
      </c>
      <c r="E90" s="41"/>
      <c r="F90" s="43"/>
      <c r="G90" s="46"/>
    </row>
    <row r="91" spans="1:7" s="3" customFormat="1" ht="10.5" customHeight="1">
      <c r="A91" s="152"/>
      <c r="B91" s="39" t="s">
        <v>39</v>
      </c>
      <c r="C91" s="6" t="s">
        <v>189</v>
      </c>
      <c r="D91" s="7">
        <v>3</v>
      </c>
      <c r="E91" s="41"/>
      <c r="F91" s="43"/>
      <c r="G91" s="46"/>
    </row>
    <row r="92" spans="1:7" s="3" customFormat="1" ht="10.5" customHeight="1">
      <c r="A92" s="152"/>
      <c r="B92" s="39" t="s">
        <v>144</v>
      </c>
      <c r="C92" s="6" t="s">
        <v>181</v>
      </c>
      <c r="D92" s="7">
        <v>3</v>
      </c>
      <c r="E92" s="41"/>
      <c r="F92" s="43"/>
      <c r="G92" s="46"/>
    </row>
    <row r="93" spans="1:7" s="3" customFormat="1" ht="10.5" customHeight="1">
      <c r="A93" s="152"/>
      <c r="B93" s="39" t="s">
        <v>43</v>
      </c>
      <c r="C93" s="6" t="s">
        <v>173</v>
      </c>
      <c r="D93" s="7">
        <v>3</v>
      </c>
      <c r="E93" s="41"/>
      <c r="F93" s="43"/>
      <c r="G93" s="46"/>
    </row>
    <row r="94" spans="1:7" s="3" customFormat="1" ht="10.5" customHeight="1">
      <c r="A94" s="152"/>
      <c r="B94" s="39" t="s">
        <v>144</v>
      </c>
      <c r="C94" s="6" t="s">
        <v>180</v>
      </c>
      <c r="D94" s="7">
        <v>3</v>
      </c>
      <c r="E94" s="41">
        <v>1</v>
      </c>
      <c r="F94" s="43"/>
      <c r="G94" s="46"/>
    </row>
    <row r="95" spans="1:7" s="3" customFormat="1" ht="10.5" customHeight="1">
      <c r="A95" s="152"/>
      <c r="B95" s="39" t="s">
        <v>38</v>
      </c>
      <c r="C95" s="6" t="s">
        <v>486</v>
      </c>
      <c r="D95" s="7">
        <v>2</v>
      </c>
      <c r="E95" s="41"/>
      <c r="F95" s="43"/>
      <c r="G95" s="46"/>
    </row>
    <row r="96" spans="1:7" s="3" customFormat="1" ht="10.5" customHeight="1">
      <c r="A96" s="152"/>
      <c r="B96" s="39" t="s">
        <v>37</v>
      </c>
      <c r="C96" s="6" t="s">
        <v>336</v>
      </c>
      <c r="D96" s="7">
        <v>2</v>
      </c>
      <c r="E96" s="41">
        <v>1</v>
      </c>
      <c r="F96" s="43"/>
      <c r="G96" s="46"/>
    </row>
    <row r="97" spans="1:7" s="3" customFormat="1" ht="10.5" customHeight="1">
      <c r="A97" s="152"/>
      <c r="B97" s="39" t="s">
        <v>43</v>
      </c>
      <c r="C97" s="6" t="s">
        <v>172</v>
      </c>
      <c r="D97" s="7">
        <v>2</v>
      </c>
      <c r="E97" s="41"/>
      <c r="F97" s="43"/>
      <c r="G97" s="46"/>
    </row>
    <row r="98" spans="1:7" s="3" customFormat="1" ht="10.5" customHeight="1">
      <c r="A98" s="152"/>
      <c r="B98" s="39" t="s">
        <v>14</v>
      </c>
      <c r="C98" s="6" t="s">
        <v>250</v>
      </c>
      <c r="D98" s="7">
        <v>2</v>
      </c>
      <c r="E98" s="41"/>
      <c r="F98" s="43"/>
      <c r="G98" s="46"/>
    </row>
    <row r="99" spans="1:7" s="3" customFormat="1" ht="10.5" customHeight="1">
      <c r="A99" s="152"/>
      <c r="B99" s="39" t="s">
        <v>38</v>
      </c>
      <c r="C99" s="6" t="s">
        <v>128</v>
      </c>
      <c r="D99" s="7">
        <v>2</v>
      </c>
      <c r="E99" s="41">
        <v>1</v>
      </c>
      <c r="F99" s="43"/>
      <c r="G99" s="46"/>
    </row>
    <row r="100" spans="1:7" s="3" customFormat="1" ht="10.5" customHeight="1">
      <c r="A100" s="152"/>
      <c r="B100" s="39" t="s">
        <v>37</v>
      </c>
      <c r="C100" s="6" t="s">
        <v>184</v>
      </c>
      <c r="D100" s="7">
        <v>2</v>
      </c>
      <c r="E100" s="41"/>
      <c r="F100" s="43"/>
      <c r="G100" s="46"/>
    </row>
    <row r="101" spans="1:7" s="3" customFormat="1" ht="10.5" customHeight="1">
      <c r="A101" s="152"/>
      <c r="B101" s="39" t="s">
        <v>39</v>
      </c>
      <c r="C101" s="6" t="s">
        <v>187</v>
      </c>
      <c r="D101" s="7">
        <v>2</v>
      </c>
      <c r="E101" s="41"/>
      <c r="F101" s="43"/>
      <c r="G101" s="46"/>
    </row>
    <row r="102" spans="1:7" s="3" customFormat="1" ht="10.5" customHeight="1">
      <c r="A102" s="152"/>
      <c r="B102" s="39" t="s">
        <v>144</v>
      </c>
      <c r="C102" s="6" t="s">
        <v>182</v>
      </c>
      <c r="D102" s="7">
        <v>2</v>
      </c>
      <c r="E102" s="41">
        <v>1</v>
      </c>
      <c r="F102" s="43"/>
      <c r="G102" s="46"/>
    </row>
    <row r="103" spans="1:7" s="3" customFormat="1" ht="10.5" customHeight="1">
      <c r="A103" s="152"/>
      <c r="B103" s="39" t="s">
        <v>144</v>
      </c>
      <c r="C103" s="6" t="s">
        <v>178</v>
      </c>
      <c r="D103" s="7">
        <v>1</v>
      </c>
      <c r="E103" s="41"/>
      <c r="F103" s="43"/>
      <c r="G103" s="46"/>
    </row>
    <row r="104" spans="1:7" s="3" customFormat="1" ht="10.5" customHeight="1">
      <c r="A104" s="152"/>
      <c r="B104" s="39" t="s">
        <v>14</v>
      </c>
      <c r="C104" s="6" t="s">
        <v>171</v>
      </c>
      <c r="D104" s="7">
        <v>1</v>
      </c>
      <c r="E104" s="41"/>
      <c r="F104" s="43"/>
      <c r="G104" s="46"/>
    </row>
    <row r="105" spans="1:7" s="3" customFormat="1" ht="10.5" customHeight="1">
      <c r="A105" s="152"/>
      <c r="B105" s="39" t="s">
        <v>39</v>
      </c>
      <c r="C105" s="6" t="s">
        <v>190</v>
      </c>
      <c r="D105" s="7">
        <v>1</v>
      </c>
      <c r="E105" s="41"/>
      <c r="F105" s="43"/>
      <c r="G105" s="46"/>
    </row>
    <row r="106" spans="1:7" s="3" customFormat="1" ht="10.5" customHeight="1">
      <c r="A106" s="152"/>
      <c r="B106" s="39" t="s">
        <v>144</v>
      </c>
      <c r="C106" s="6" t="s">
        <v>311</v>
      </c>
      <c r="D106" s="7">
        <v>1</v>
      </c>
      <c r="E106" s="41"/>
      <c r="F106" s="43"/>
      <c r="G106" s="46"/>
    </row>
    <row r="107" spans="1:7" s="3" customFormat="1" ht="10.5" customHeight="1">
      <c r="A107" s="152"/>
      <c r="B107" s="39" t="s">
        <v>144</v>
      </c>
      <c r="C107" s="6" t="s">
        <v>381</v>
      </c>
      <c r="D107" s="7">
        <v>1</v>
      </c>
      <c r="E107" s="41"/>
      <c r="F107" s="43"/>
      <c r="G107" s="46"/>
    </row>
    <row r="108" spans="1:7" s="3" customFormat="1" ht="10.5" customHeight="1">
      <c r="A108" s="152"/>
      <c r="B108" s="39" t="s">
        <v>39</v>
      </c>
      <c r="C108" s="6" t="s">
        <v>378</v>
      </c>
      <c r="D108" s="7">
        <v>1</v>
      </c>
      <c r="E108" s="41"/>
      <c r="F108" s="43"/>
      <c r="G108" s="46"/>
    </row>
    <row r="109" spans="1:7" s="3" customFormat="1" ht="10.5" customHeight="1">
      <c r="A109" s="152"/>
      <c r="B109" s="39" t="s">
        <v>37</v>
      </c>
      <c r="C109" s="130" t="s">
        <v>380</v>
      </c>
      <c r="D109" s="7">
        <v>1</v>
      </c>
      <c r="E109" s="41"/>
      <c r="F109" s="43"/>
      <c r="G109" s="46"/>
    </row>
    <row r="110" spans="1:7" s="3" customFormat="1" ht="10.5" customHeight="1">
      <c r="A110" s="152"/>
      <c r="B110" s="39" t="s">
        <v>39</v>
      </c>
      <c r="C110" s="6" t="s">
        <v>188</v>
      </c>
      <c r="D110" s="7">
        <v>1</v>
      </c>
      <c r="E110" s="41"/>
      <c r="F110" s="43"/>
      <c r="G110" s="46"/>
    </row>
    <row r="111" spans="1:7" s="3" customFormat="1" ht="10.5" customHeight="1">
      <c r="A111" s="152"/>
      <c r="B111" s="39" t="s">
        <v>43</v>
      </c>
      <c r="C111" s="6" t="s">
        <v>379</v>
      </c>
      <c r="D111" s="7">
        <v>1</v>
      </c>
      <c r="E111" s="41"/>
      <c r="F111" s="43"/>
      <c r="G111" s="46"/>
    </row>
    <row r="112" spans="1:7" s="3" customFormat="1" ht="10.5" customHeight="1">
      <c r="A112" s="152"/>
      <c r="B112" s="39" t="s">
        <v>39</v>
      </c>
      <c r="C112" s="6" t="s">
        <v>191</v>
      </c>
      <c r="D112" s="7">
        <v>1</v>
      </c>
      <c r="E112" s="41"/>
      <c r="F112" s="49"/>
      <c r="G112" s="46"/>
    </row>
    <row r="113" spans="1:7" s="3" customFormat="1" ht="10.5" customHeight="1">
      <c r="A113" s="152"/>
      <c r="B113" s="39" t="s">
        <v>38</v>
      </c>
      <c r="C113" s="6" t="s">
        <v>177</v>
      </c>
      <c r="D113" s="7">
        <v>1</v>
      </c>
      <c r="E113" s="41"/>
      <c r="F113" s="49"/>
      <c r="G113" s="46"/>
    </row>
    <row r="114" spans="1:7" s="3" customFormat="1" ht="10.5" customHeight="1">
      <c r="A114" s="152"/>
      <c r="B114" s="39" t="s">
        <v>144</v>
      </c>
      <c r="C114" s="6" t="s">
        <v>487</v>
      </c>
      <c r="D114" s="7"/>
      <c r="E114" s="41">
        <v>1</v>
      </c>
      <c r="F114" s="49"/>
      <c r="G114" s="46"/>
    </row>
    <row r="115" spans="1:7" s="3" customFormat="1" ht="10.5" customHeight="1">
      <c r="A115" s="152"/>
      <c r="B115" s="39" t="s">
        <v>37</v>
      </c>
      <c r="C115" s="6" t="s">
        <v>186</v>
      </c>
      <c r="D115" s="7"/>
      <c r="E115" s="41">
        <v>1</v>
      </c>
      <c r="F115" s="49"/>
      <c r="G115" s="46"/>
    </row>
    <row r="116" spans="1:7" s="3" customFormat="1" ht="10.5" customHeight="1">
      <c r="A116" s="152"/>
      <c r="B116" s="39" t="s">
        <v>38</v>
      </c>
      <c r="C116" s="6" t="s">
        <v>174</v>
      </c>
      <c r="D116" s="7"/>
      <c r="E116" s="41">
        <v>1</v>
      </c>
      <c r="F116" s="49"/>
      <c r="G116" s="46"/>
    </row>
    <row r="117" spans="1:7" s="3" customFormat="1" ht="10.5" customHeight="1">
      <c r="A117" s="152"/>
      <c r="B117" s="39" t="s">
        <v>37</v>
      </c>
      <c r="C117" s="6" t="s">
        <v>183</v>
      </c>
      <c r="D117" s="7"/>
      <c r="E117" s="41">
        <v>1</v>
      </c>
      <c r="F117" s="49"/>
      <c r="G117" s="46"/>
    </row>
    <row r="118" spans="1:7" s="3" customFormat="1" ht="10.5" customHeight="1">
      <c r="A118" s="152"/>
      <c r="B118" s="39" t="s">
        <v>38</v>
      </c>
      <c r="C118" s="6" t="s">
        <v>175</v>
      </c>
      <c r="D118" s="7"/>
      <c r="E118" s="41">
        <v>1</v>
      </c>
      <c r="F118" s="49"/>
      <c r="G118" s="46"/>
    </row>
    <row r="119" spans="1:7" s="3" customFormat="1" ht="10.5" customHeight="1">
      <c r="A119" s="152"/>
      <c r="B119" s="39" t="s">
        <v>37</v>
      </c>
      <c r="C119" s="6" t="s">
        <v>185</v>
      </c>
      <c r="D119" s="7"/>
      <c r="E119" s="41">
        <v>1</v>
      </c>
      <c r="F119" s="49"/>
      <c r="G119" s="46"/>
    </row>
    <row r="120" spans="1:7" s="3" customFormat="1" ht="10.5" customHeight="1" thickBot="1">
      <c r="A120" s="152"/>
      <c r="B120" s="39"/>
      <c r="C120" s="6"/>
      <c r="D120" s="78">
        <f>SUM(D86:D119)</f>
        <v>66</v>
      </c>
      <c r="E120" s="80">
        <f>SUM(E86:E119)</f>
        <v>11</v>
      </c>
      <c r="F120" s="79">
        <f>SUM(F86:F119)</f>
        <v>0</v>
      </c>
      <c r="G120" s="46"/>
    </row>
    <row r="121" spans="1:7" s="3" customFormat="1" ht="10.5" customHeight="1" thickBot="1" thickTop="1">
      <c r="A121" s="38"/>
      <c r="B121" s="151"/>
      <c r="C121" s="151"/>
      <c r="D121" s="151"/>
      <c r="E121" s="151"/>
      <c r="F121" s="151"/>
      <c r="G121" s="151"/>
    </row>
    <row r="122" spans="1:7" s="18" customFormat="1" ht="10.5" customHeight="1" thickTop="1">
      <c r="A122" s="152" t="s">
        <v>26</v>
      </c>
      <c r="B122" s="17" t="s">
        <v>0</v>
      </c>
      <c r="C122" s="37" t="s">
        <v>9</v>
      </c>
      <c r="D122" s="17" t="s">
        <v>10</v>
      </c>
      <c r="E122" s="40" t="s">
        <v>11</v>
      </c>
      <c r="F122" s="42" t="s">
        <v>12</v>
      </c>
      <c r="G122" s="45" t="s">
        <v>13</v>
      </c>
    </row>
    <row r="123" spans="1:7" s="3" customFormat="1" ht="10.5" customHeight="1">
      <c r="A123" s="152"/>
      <c r="B123" s="39" t="s">
        <v>14</v>
      </c>
      <c r="C123" s="6" t="s">
        <v>31</v>
      </c>
      <c r="D123" s="7">
        <v>20</v>
      </c>
      <c r="E123" s="41"/>
      <c r="F123" s="43"/>
      <c r="G123" s="47"/>
    </row>
    <row r="124" spans="1:7" s="3" customFormat="1" ht="10.5" customHeight="1">
      <c r="A124" s="152"/>
      <c r="B124" s="39" t="s">
        <v>14</v>
      </c>
      <c r="C124" s="6" t="s">
        <v>168</v>
      </c>
      <c r="D124" s="7">
        <v>9</v>
      </c>
      <c r="E124" s="41"/>
      <c r="F124" s="43"/>
      <c r="G124" s="47"/>
    </row>
    <row r="125" spans="1:7" s="3" customFormat="1" ht="10.5" customHeight="1">
      <c r="A125" s="152"/>
      <c r="B125" s="39" t="s">
        <v>144</v>
      </c>
      <c r="C125" s="6" t="s">
        <v>157</v>
      </c>
      <c r="D125" s="7">
        <v>7</v>
      </c>
      <c r="E125" s="41"/>
      <c r="F125" s="43"/>
      <c r="G125" s="47"/>
    </row>
    <row r="126" spans="1:7" s="3" customFormat="1" ht="10.5" customHeight="1">
      <c r="A126" s="152"/>
      <c r="B126" s="39" t="s">
        <v>14</v>
      </c>
      <c r="C126" s="6" t="s">
        <v>170</v>
      </c>
      <c r="D126" s="7">
        <v>5</v>
      </c>
      <c r="E126" s="41"/>
      <c r="F126" s="43"/>
      <c r="G126" s="47"/>
    </row>
    <row r="127" spans="1:7" s="3" customFormat="1" ht="10.5" customHeight="1">
      <c r="A127" s="152"/>
      <c r="B127" s="39" t="s">
        <v>154</v>
      </c>
      <c r="C127" s="6" t="s">
        <v>331</v>
      </c>
      <c r="D127" s="7">
        <v>5</v>
      </c>
      <c r="E127" s="41"/>
      <c r="F127" s="43"/>
      <c r="G127" s="47"/>
    </row>
    <row r="128" spans="1:7" s="3" customFormat="1" ht="10.5" customHeight="1">
      <c r="A128" s="152"/>
      <c r="B128" s="39" t="s">
        <v>144</v>
      </c>
      <c r="C128" s="6" t="s">
        <v>159</v>
      </c>
      <c r="D128" s="7">
        <v>5</v>
      </c>
      <c r="E128" s="41">
        <v>1</v>
      </c>
      <c r="F128" s="43"/>
      <c r="G128" s="46"/>
    </row>
    <row r="129" spans="1:7" s="3" customFormat="1" ht="10.5" customHeight="1">
      <c r="A129" s="152"/>
      <c r="B129" s="39" t="s">
        <v>14</v>
      </c>
      <c r="C129" s="6" t="s">
        <v>169</v>
      </c>
      <c r="D129" s="7">
        <v>4</v>
      </c>
      <c r="E129" s="41"/>
      <c r="F129" s="43"/>
      <c r="G129" s="47"/>
    </row>
    <row r="130" spans="1:7" s="3" customFormat="1" ht="10.5" customHeight="1">
      <c r="A130" s="152"/>
      <c r="B130" s="39" t="s">
        <v>144</v>
      </c>
      <c r="C130" s="6" t="s">
        <v>158</v>
      </c>
      <c r="D130" s="7">
        <v>4</v>
      </c>
      <c r="E130" s="41"/>
      <c r="F130" s="43"/>
      <c r="G130" s="47"/>
    </row>
    <row r="131" spans="1:7" s="3" customFormat="1" ht="10.5" customHeight="1">
      <c r="A131" s="152"/>
      <c r="B131" s="39" t="s">
        <v>14</v>
      </c>
      <c r="C131" s="6" t="s">
        <v>334</v>
      </c>
      <c r="D131" s="7">
        <v>4</v>
      </c>
      <c r="E131" s="41">
        <v>1</v>
      </c>
      <c r="F131" s="43"/>
      <c r="G131" s="47"/>
    </row>
    <row r="132" spans="1:7" s="3" customFormat="1" ht="10.5" customHeight="1">
      <c r="A132" s="152"/>
      <c r="B132" s="39" t="s">
        <v>154</v>
      </c>
      <c r="C132" s="6" t="s">
        <v>155</v>
      </c>
      <c r="D132" s="7">
        <v>3</v>
      </c>
      <c r="E132" s="41"/>
      <c r="F132" s="43"/>
      <c r="G132" s="46"/>
    </row>
    <row r="133" spans="1:7" s="3" customFormat="1" ht="10.5" customHeight="1">
      <c r="A133" s="152"/>
      <c r="B133" s="39" t="s">
        <v>39</v>
      </c>
      <c r="C133" s="6" t="s">
        <v>327</v>
      </c>
      <c r="D133" s="7">
        <v>3</v>
      </c>
      <c r="E133" s="41"/>
      <c r="F133" s="43"/>
      <c r="G133" s="47"/>
    </row>
    <row r="134" spans="1:7" s="3" customFormat="1" ht="10.5" customHeight="1">
      <c r="A134" s="152"/>
      <c r="B134" s="39" t="s">
        <v>154</v>
      </c>
      <c r="C134" s="6" t="s">
        <v>156</v>
      </c>
      <c r="D134" s="7">
        <v>3</v>
      </c>
      <c r="E134" s="41"/>
      <c r="F134" s="43"/>
      <c r="G134" s="47"/>
    </row>
    <row r="135" spans="1:7" s="3" customFormat="1" ht="10.5" customHeight="1">
      <c r="A135" s="152"/>
      <c r="B135" s="39" t="s">
        <v>154</v>
      </c>
      <c r="C135" s="6" t="s">
        <v>328</v>
      </c>
      <c r="D135" s="7">
        <v>3</v>
      </c>
      <c r="E135" s="41"/>
      <c r="F135" s="43"/>
      <c r="G135" s="47"/>
    </row>
    <row r="136" spans="1:7" s="3" customFormat="1" ht="10.5" customHeight="1">
      <c r="A136" s="152"/>
      <c r="B136" s="39" t="s">
        <v>154</v>
      </c>
      <c r="C136" s="6" t="s">
        <v>373</v>
      </c>
      <c r="D136" s="7">
        <v>3</v>
      </c>
      <c r="E136" s="41"/>
      <c r="F136" s="43"/>
      <c r="G136" s="47"/>
    </row>
    <row r="137" spans="1:7" s="3" customFormat="1" ht="10.5" customHeight="1">
      <c r="A137" s="152"/>
      <c r="B137" s="39" t="s">
        <v>43</v>
      </c>
      <c r="C137" s="6" t="s">
        <v>162</v>
      </c>
      <c r="D137" s="7">
        <v>3</v>
      </c>
      <c r="E137" s="41"/>
      <c r="F137" s="43"/>
      <c r="G137" s="46"/>
    </row>
    <row r="138" spans="1:7" s="3" customFormat="1" ht="10.5" customHeight="1">
      <c r="A138" s="152"/>
      <c r="B138" s="39" t="s">
        <v>14</v>
      </c>
      <c r="C138" s="6" t="s">
        <v>32</v>
      </c>
      <c r="D138" s="7">
        <v>2</v>
      </c>
      <c r="E138" s="41"/>
      <c r="F138" s="43"/>
      <c r="G138" s="47"/>
    </row>
    <row r="139" spans="1:7" s="3" customFormat="1" ht="10.5" customHeight="1">
      <c r="A139" s="152"/>
      <c r="B139" s="39" t="s">
        <v>43</v>
      </c>
      <c r="C139" s="6" t="s">
        <v>161</v>
      </c>
      <c r="D139" s="7">
        <v>2</v>
      </c>
      <c r="E139" s="41"/>
      <c r="F139" s="43"/>
      <c r="G139" s="46"/>
    </row>
    <row r="140" spans="1:7" s="3" customFormat="1" ht="10.5" customHeight="1">
      <c r="A140" s="152"/>
      <c r="B140" s="39" t="s">
        <v>39</v>
      </c>
      <c r="C140" s="6" t="s">
        <v>163</v>
      </c>
      <c r="D140" s="7">
        <v>2</v>
      </c>
      <c r="E140" s="41"/>
      <c r="F140" s="43"/>
      <c r="G140" s="46"/>
    </row>
    <row r="141" spans="1:7" s="3" customFormat="1" ht="10.5" customHeight="1">
      <c r="A141" s="152"/>
      <c r="B141" s="39" t="s">
        <v>154</v>
      </c>
      <c r="C141" s="6" t="s">
        <v>329</v>
      </c>
      <c r="D141" s="7">
        <v>2</v>
      </c>
      <c r="E141" s="41">
        <v>1</v>
      </c>
      <c r="F141" s="43"/>
      <c r="G141" s="47"/>
    </row>
    <row r="142" spans="1:7" s="3" customFormat="1" ht="10.5" customHeight="1">
      <c r="A142" s="152"/>
      <c r="B142" s="39" t="s">
        <v>14</v>
      </c>
      <c r="C142" s="6" t="s">
        <v>375</v>
      </c>
      <c r="D142" s="7">
        <v>1</v>
      </c>
      <c r="E142" s="41"/>
      <c r="F142" s="43"/>
      <c r="G142" s="47"/>
    </row>
    <row r="143" spans="1:7" s="3" customFormat="1" ht="10.5" customHeight="1">
      <c r="A143" s="152"/>
      <c r="B143" s="39" t="s">
        <v>144</v>
      </c>
      <c r="C143" s="6" t="s">
        <v>372</v>
      </c>
      <c r="D143" s="7">
        <v>1</v>
      </c>
      <c r="E143" s="41"/>
      <c r="F143" s="43"/>
      <c r="G143" s="47"/>
    </row>
    <row r="144" spans="1:7" s="3" customFormat="1" ht="10.5" customHeight="1">
      <c r="A144" s="152"/>
      <c r="B144" s="39" t="s">
        <v>39</v>
      </c>
      <c r="C144" s="6" t="s">
        <v>167</v>
      </c>
      <c r="D144" s="7">
        <v>1</v>
      </c>
      <c r="E144" s="41"/>
      <c r="F144" s="43"/>
      <c r="G144" s="46"/>
    </row>
    <row r="145" spans="1:7" s="3" customFormat="1" ht="10.5" customHeight="1">
      <c r="A145" s="152"/>
      <c r="B145" s="39" t="s">
        <v>37</v>
      </c>
      <c r="C145" s="6" t="s">
        <v>335</v>
      </c>
      <c r="D145" s="7">
        <v>1</v>
      </c>
      <c r="E145" s="41"/>
      <c r="F145" s="43"/>
      <c r="G145" s="47"/>
    </row>
    <row r="146" spans="1:7" s="3" customFormat="1" ht="10.5" customHeight="1">
      <c r="A146" s="152"/>
      <c r="B146" s="39" t="s">
        <v>154</v>
      </c>
      <c r="C146" s="6" t="s">
        <v>374</v>
      </c>
      <c r="D146" s="7">
        <v>1</v>
      </c>
      <c r="E146" s="41"/>
      <c r="F146" s="43"/>
      <c r="G146" s="47"/>
    </row>
    <row r="147" spans="1:7" s="3" customFormat="1" ht="10.5" customHeight="1">
      <c r="A147" s="152"/>
      <c r="B147" s="39" t="s">
        <v>38</v>
      </c>
      <c r="C147" s="6" t="s">
        <v>333</v>
      </c>
      <c r="D147" s="7">
        <v>1</v>
      </c>
      <c r="E147" s="41"/>
      <c r="F147" s="43"/>
      <c r="G147" s="47"/>
    </row>
    <row r="148" spans="1:7" s="3" customFormat="1" ht="10.5" customHeight="1">
      <c r="A148" s="152"/>
      <c r="B148" s="39" t="s">
        <v>154</v>
      </c>
      <c r="C148" s="6" t="s">
        <v>330</v>
      </c>
      <c r="D148" s="7">
        <v>1</v>
      </c>
      <c r="E148" s="41"/>
      <c r="F148" s="43"/>
      <c r="G148" s="47"/>
    </row>
    <row r="149" spans="1:7" s="3" customFormat="1" ht="10.5" customHeight="1">
      <c r="A149" s="152"/>
      <c r="B149" s="39" t="s">
        <v>39</v>
      </c>
      <c r="C149" s="6" t="s">
        <v>165</v>
      </c>
      <c r="D149" s="7">
        <v>1</v>
      </c>
      <c r="E149" s="41"/>
      <c r="F149" s="43"/>
      <c r="G149" s="46"/>
    </row>
    <row r="150" spans="1:7" s="3" customFormat="1" ht="10.5" customHeight="1">
      <c r="A150" s="152"/>
      <c r="B150" s="39" t="s">
        <v>39</v>
      </c>
      <c r="C150" s="6" t="s">
        <v>164</v>
      </c>
      <c r="D150" s="7">
        <v>1</v>
      </c>
      <c r="E150" s="41"/>
      <c r="F150" s="43"/>
      <c r="G150" s="47"/>
    </row>
    <row r="151" spans="1:7" s="3" customFormat="1" ht="10.5" customHeight="1">
      <c r="A151" s="152"/>
      <c r="B151" s="39" t="s">
        <v>39</v>
      </c>
      <c r="C151" s="6" t="s">
        <v>166</v>
      </c>
      <c r="D151" s="7">
        <v>1</v>
      </c>
      <c r="E151" s="41"/>
      <c r="F151" s="43"/>
      <c r="G151" s="47"/>
    </row>
    <row r="152" spans="1:7" s="3" customFormat="1" ht="10.5" customHeight="1">
      <c r="A152" s="152"/>
      <c r="B152" s="39" t="s">
        <v>144</v>
      </c>
      <c r="C152" s="6" t="s">
        <v>160</v>
      </c>
      <c r="D152" s="7">
        <v>1</v>
      </c>
      <c r="E152" s="41"/>
      <c r="F152" s="43"/>
      <c r="G152" s="46"/>
    </row>
    <row r="153" spans="1:7" s="3" customFormat="1" ht="10.5" customHeight="1">
      <c r="A153" s="152"/>
      <c r="B153" s="39" t="s">
        <v>38</v>
      </c>
      <c r="C153" s="6" t="s">
        <v>377</v>
      </c>
      <c r="D153" s="7">
        <v>1</v>
      </c>
      <c r="E153" s="41"/>
      <c r="F153" s="43"/>
      <c r="G153" s="47"/>
    </row>
    <row r="154" spans="1:7" s="3" customFormat="1" ht="10.5" customHeight="1">
      <c r="A154" s="152"/>
      <c r="B154" s="39" t="s">
        <v>38</v>
      </c>
      <c r="C154" s="6" t="s">
        <v>152</v>
      </c>
      <c r="D154" s="7">
        <v>1</v>
      </c>
      <c r="E154" s="41"/>
      <c r="F154" s="43"/>
      <c r="G154" s="47"/>
    </row>
    <row r="155" spans="1:7" s="3" customFormat="1" ht="10.5" customHeight="1">
      <c r="A155" s="152"/>
      <c r="B155" s="39" t="s">
        <v>43</v>
      </c>
      <c r="C155" s="6" t="s">
        <v>332</v>
      </c>
      <c r="D155" s="7">
        <v>1</v>
      </c>
      <c r="E155" s="41"/>
      <c r="F155" s="43"/>
      <c r="G155" s="47"/>
    </row>
    <row r="156" spans="1:7" s="3" customFormat="1" ht="10.5" customHeight="1">
      <c r="A156" s="152"/>
      <c r="B156" s="39" t="s">
        <v>38</v>
      </c>
      <c r="C156" s="6" t="s">
        <v>153</v>
      </c>
      <c r="D156" s="7">
        <v>1</v>
      </c>
      <c r="E156" s="41"/>
      <c r="F156" s="43"/>
      <c r="G156" s="47"/>
    </row>
    <row r="157" spans="1:7" s="3" customFormat="1" ht="10.5" customHeight="1">
      <c r="A157" s="152"/>
      <c r="B157" s="39" t="s">
        <v>38</v>
      </c>
      <c r="C157" s="6" t="s">
        <v>376</v>
      </c>
      <c r="D157" s="7"/>
      <c r="E157" s="41">
        <v>1</v>
      </c>
      <c r="F157" s="43"/>
      <c r="G157" s="47"/>
    </row>
    <row r="158" spans="1:7" s="3" customFormat="1" ht="10.5" customHeight="1" thickBot="1">
      <c r="A158" s="152"/>
      <c r="B158" s="39"/>
      <c r="C158" s="6"/>
      <c r="D158" s="78">
        <f>SUM(D123:D157)</f>
        <v>104</v>
      </c>
      <c r="E158" s="80">
        <f>SUM(E123:E157)</f>
        <v>4</v>
      </c>
      <c r="F158" s="79">
        <f>SUM(F123:F157)</f>
        <v>0</v>
      </c>
      <c r="G158" s="46"/>
    </row>
    <row r="159" spans="1:7" s="3" customFormat="1" ht="10.5" customHeight="1" thickBot="1" thickTop="1">
      <c r="A159" s="38"/>
      <c r="B159" s="151"/>
      <c r="C159" s="151"/>
      <c r="D159" s="151"/>
      <c r="E159" s="151"/>
      <c r="F159" s="151"/>
      <c r="G159" s="151"/>
    </row>
    <row r="160" spans="1:7" s="18" customFormat="1" ht="10.5" customHeight="1" thickTop="1">
      <c r="A160" s="152" t="s">
        <v>29</v>
      </c>
      <c r="B160" s="17" t="s">
        <v>0</v>
      </c>
      <c r="C160" s="37" t="s">
        <v>9</v>
      </c>
      <c r="D160" s="17" t="s">
        <v>10</v>
      </c>
      <c r="E160" s="40" t="s">
        <v>11</v>
      </c>
      <c r="F160" s="42" t="s">
        <v>12</v>
      </c>
      <c r="G160" s="45" t="s">
        <v>13</v>
      </c>
    </row>
    <row r="161" spans="1:7" s="3" customFormat="1" ht="10.5" customHeight="1">
      <c r="A161" s="152"/>
      <c r="B161" s="39" t="s">
        <v>37</v>
      </c>
      <c r="C161" s="6" t="s">
        <v>323</v>
      </c>
      <c r="D161" s="7">
        <v>5</v>
      </c>
      <c r="E161" s="41"/>
      <c r="F161" s="43"/>
      <c r="G161" s="46"/>
    </row>
    <row r="162" spans="1:7" s="3" customFormat="1" ht="10.5" customHeight="1">
      <c r="A162" s="152"/>
      <c r="B162" s="39" t="s">
        <v>44</v>
      </c>
      <c r="C162" s="6" t="s">
        <v>151</v>
      </c>
      <c r="D162" s="7">
        <v>5</v>
      </c>
      <c r="E162" s="41"/>
      <c r="F162" s="43"/>
      <c r="G162" s="46"/>
    </row>
    <row r="163" spans="1:7" s="3" customFormat="1" ht="10.5" customHeight="1">
      <c r="A163" s="152"/>
      <c r="B163" s="39" t="s">
        <v>39</v>
      </c>
      <c r="C163" s="6" t="s">
        <v>146</v>
      </c>
      <c r="D163" s="7">
        <v>4</v>
      </c>
      <c r="E163" s="41"/>
      <c r="F163" s="43"/>
      <c r="G163" s="46"/>
    </row>
    <row r="164" spans="1:7" s="3" customFormat="1" ht="10.5" customHeight="1">
      <c r="A164" s="152"/>
      <c r="B164" s="39" t="s">
        <v>37</v>
      </c>
      <c r="C164" s="6" t="s">
        <v>325</v>
      </c>
      <c r="D164" s="7">
        <v>4</v>
      </c>
      <c r="E164" s="41"/>
      <c r="F164" s="43"/>
      <c r="G164" s="46"/>
    </row>
    <row r="165" spans="1:7" s="3" customFormat="1" ht="10.5" customHeight="1">
      <c r="A165" s="152"/>
      <c r="B165" s="39" t="s">
        <v>39</v>
      </c>
      <c r="C165" s="6" t="s">
        <v>322</v>
      </c>
      <c r="D165" s="7">
        <v>3</v>
      </c>
      <c r="E165" s="41"/>
      <c r="F165" s="43"/>
      <c r="G165" s="46"/>
    </row>
    <row r="166" spans="1:7" s="3" customFormat="1" ht="10.5" customHeight="1">
      <c r="A166" s="152"/>
      <c r="B166" s="39" t="s">
        <v>44</v>
      </c>
      <c r="C166" s="6" t="s">
        <v>150</v>
      </c>
      <c r="D166" s="7">
        <v>3</v>
      </c>
      <c r="E166" s="41"/>
      <c r="F166" s="43"/>
      <c r="G166" s="47"/>
    </row>
    <row r="167" spans="1:7" s="3" customFormat="1" ht="10.5" customHeight="1">
      <c r="A167" s="152"/>
      <c r="B167" s="39" t="s">
        <v>39</v>
      </c>
      <c r="C167" s="6" t="s">
        <v>371</v>
      </c>
      <c r="D167" s="7">
        <v>2</v>
      </c>
      <c r="E167" s="41"/>
      <c r="F167" s="43"/>
      <c r="G167" s="46"/>
    </row>
    <row r="168" spans="1:7" s="3" customFormat="1" ht="10.5" customHeight="1">
      <c r="A168" s="152"/>
      <c r="B168" s="39" t="s">
        <v>39</v>
      </c>
      <c r="C168" s="6" t="s">
        <v>148</v>
      </c>
      <c r="D168" s="7">
        <v>2</v>
      </c>
      <c r="E168" s="41"/>
      <c r="F168" s="43"/>
      <c r="G168" s="46"/>
    </row>
    <row r="169" spans="1:7" s="3" customFormat="1" ht="10.5" customHeight="1">
      <c r="A169" s="152"/>
      <c r="B169" s="39" t="s">
        <v>38</v>
      </c>
      <c r="C169" s="6" t="s">
        <v>326</v>
      </c>
      <c r="D169" s="7">
        <v>2</v>
      </c>
      <c r="E169" s="41"/>
      <c r="F169" s="43"/>
      <c r="G169" s="47"/>
    </row>
    <row r="170" spans="1:7" s="3" customFormat="1" ht="10.5" customHeight="1">
      <c r="A170" s="152"/>
      <c r="B170" s="39" t="s">
        <v>37</v>
      </c>
      <c r="C170" s="6" t="s">
        <v>324</v>
      </c>
      <c r="D170" s="7">
        <v>1</v>
      </c>
      <c r="E170" s="41"/>
      <c r="F170" s="43"/>
      <c r="G170" s="46"/>
    </row>
    <row r="171" spans="1:7" s="3" customFormat="1" ht="10.5" customHeight="1">
      <c r="A171" s="152"/>
      <c r="B171" s="39" t="s">
        <v>38</v>
      </c>
      <c r="C171" s="6" t="s">
        <v>485</v>
      </c>
      <c r="D171" s="7">
        <v>1</v>
      </c>
      <c r="E171" s="41"/>
      <c r="F171" s="43"/>
      <c r="G171" s="46"/>
    </row>
    <row r="172" spans="1:7" s="3" customFormat="1" ht="10.5" customHeight="1">
      <c r="A172" s="152"/>
      <c r="B172" s="39" t="s">
        <v>39</v>
      </c>
      <c r="C172" s="6" t="s">
        <v>147</v>
      </c>
      <c r="D172" s="7">
        <v>1</v>
      </c>
      <c r="E172" s="41"/>
      <c r="F172" s="43"/>
      <c r="G172" s="46"/>
    </row>
    <row r="173" spans="1:7" s="3" customFormat="1" ht="10.5" customHeight="1">
      <c r="A173" s="152"/>
      <c r="B173" s="39" t="s">
        <v>38</v>
      </c>
      <c r="C173" s="6" t="s">
        <v>149</v>
      </c>
      <c r="D173" s="7">
        <v>1</v>
      </c>
      <c r="E173" s="41"/>
      <c r="F173" s="43"/>
      <c r="G173" s="47"/>
    </row>
    <row r="174" spans="1:7" s="3" customFormat="1" ht="10.5" customHeight="1" thickBot="1">
      <c r="A174" s="152"/>
      <c r="B174" s="39"/>
      <c r="C174" s="6"/>
      <c r="D174" s="78">
        <f>SUM(D161:D173)</f>
        <v>34</v>
      </c>
      <c r="E174" s="80">
        <f>SUM(E161:E173)</f>
        <v>0</v>
      </c>
      <c r="F174" s="79">
        <f>SUM(F161:F173)</f>
        <v>0</v>
      </c>
      <c r="G174" s="46"/>
    </row>
    <row r="175" ht="10.5" customHeight="1" thickTop="1"/>
  </sheetData>
  <sheetProtection/>
  <mergeCells count="10">
    <mergeCell ref="B121:G121"/>
    <mergeCell ref="A122:A158"/>
    <mergeCell ref="B159:G159"/>
    <mergeCell ref="A160:A174"/>
    <mergeCell ref="C3:G3"/>
    <mergeCell ref="A6:A39"/>
    <mergeCell ref="B53:G53"/>
    <mergeCell ref="A54:A83"/>
    <mergeCell ref="B84:G84"/>
    <mergeCell ref="A85:A120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5"/>
  <sheetViews>
    <sheetView showGridLines="0" zoomScale="111" zoomScaleNormal="111" zoomScaleSheetLayoutView="130" workbookViewId="0" topLeftCell="B1">
      <selection activeCell="L34" sqref="L34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13" width="5.28125" style="2" customWidth="1"/>
    <col min="14" max="14" width="14.00390625" style="1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1" ht="15"/>
    <row r="2" ht="15.75">
      <c r="F2" s="4"/>
    </row>
    <row r="3" spans="7:9" ht="15.75">
      <c r="G3" s="148"/>
      <c r="H3" s="149"/>
      <c r="I3" s="149"/>
    </row>
    <row r="4" spans="1:14" ht="24" thickBot="1">
      <c r="A4" s="104"/>
      <c r="B4" s="105" t="s">
        <v>23</v>
      </c>
      <c r="C4" s="106"/>
      <c r="D4" s="106"/>
      <c r="E4" s="104"/>
      <c r="F4" s="107"/>
      <c r="G4" s="107"/>
      <c r="H4" s="108" t="s">
        <v>34</v>
      </c>
      <c r="I4" s="107"/>
      <c r="J4" s="107"/>
      <c r="K4" s="107"/>
      <c r="L4" s="107"/>
      <c r="M4" s="107"/>
      <c r="N4" s="104"/>
    </row>
    <row r="5" spans="1:15" s="3" customFormat="1" ht="15.75" customHeight="1" thickBot="1" thickTop="1">
      <c r="A5" s="142" t="s">
        <v>28</v>
      </c>
      <c r="B5" s="132" t="s">
        <v>27</v>
      </c>
      <c r="C5" s="84" t="s">
        <v>11</v>
      </c>
      <c r="D5" s="85" t="s">
        <v>12</v>
      </c>
      <c r="E5" s="86" t="s">
        <v>0</v>
      </c>
      <c r="F5" s="87" t="s">
        <v>1</v>
      </c>
      <c r="G5" s="87" t="s">
        <v>2</v>
      </c>
      <c r="H5" s="87" t="s">
        <v>3</v>
      </c>
      <c r="I5" s="87" t="s">
        <v>7</v>
      </c>
      <c r="J5" s="87" t="s">
        <v>8</v>
      </c>
      <c r="K5" s="87" t="s">
        <v>4</v>
      </c>
      <c r="L5" s="87" t="s">
        <v>5</v>
      </c>
      <c r="M5" s="88" t="s">
        <v>6</v>
      </c>
      <c r="N5" s="94" t="s">
        <v>30</v>
      </c>
      <c r="O5" s="22"/>
    </row>
    <row r="6" spans="1:14" s="5" customFormat="1" ht="18" customHeight="1" thickTop="1">
      <c r="A6" s="147"/>
      <c r="B6" s="133"/>
      <c r="C6" s="56">
        <v>1</v>
      </c>
      <c r="D6" s="26">
        <v>0</v>
      </c>
      <c r="E6" s="57" t="s">
        <v>36</v>
      </c>
      <c r="F6" s="58">
        <f aca="true" t="shared" si="0" ref="F6:F11">H6*3+I6*1</f>
        <v>12</v>
      </c>
      <c r="G6" s="58">
        <f aca="true" t="shared" si="1" ref="G6:G11">H6+I6+J6</f>
        <v>5</v>
      </c>
      <c r="H6" s="58">
        <v>4</v>
      </c>
      <c r="I6" s="58">
        <v>0</v>
      </c>
      <c r="J6" s="58">
        <v>1</v>
      </c>
      <c r="K6" s="58">
        <v>22</v>
      </c>
      <c r="L6" s="58">
        <v>11</v>
      </c>
      <c r="M6" s="59">
        <f aca="true" t="shared" si="2" ref="M6:M11">K6-L6</f>
        <v>11</v>
      </c>
      <c r="N6" s="74" t="s">
        <v>445</v>
      </c>
    </row>
    <row r="7" spans="1:14" ht="18" customHeight="1" thickBot="1">
      <c r="A7" s="141"/>
      <c r="B7" s="133"/>
      <c r="C7" s="60">
        <v>4</v>
      </c>
      <c r="D7" s="30"/>
      <c r="E7" s="61" t="s">
        <v>40</v>
      </c>
      <c r="F7" s="31">
        <f t="shared" si="0"/>
        <v>12</v>
      </c>
      <c r="G7" s="31">
        <f t="shared" si="1"/>
        <v>5</v>
      </c>
      <c r="H7" s="31">
        <v>4</v>
      </c>
      <c r="I7" s="31">
        <v>0</v>
      </c>
      <c r="J7" s="31">
        <v>1</v>
      </c>
      <c r="K7" s="31">
        <v>24</v>
      </c>
      <c r="L7" s="31">
        <v>10</v>
      </c>
      <c r="M7" s="62">
        <f t="shared" si="2"/>
        <v>14</v>
      </c>
      <c r="N7" s="75" t="s">
        <v>446</v>
      </c>
    </row>
    <row r="8" spans="1:16" ht="18" customHeight="1" thickTop="1">
      <c r="A8" s="140" t="s">
        <v>440</v>
      </c>
      <c r="B8" s="133"/>
      <c r="C8" s="56">
        <v>2</v>
      </c>
      <c r="D8" s="26"/>
      <c r="E8" s="57" t="s">
        <v>14</v>
      </c>
      <c r="F8" s="58">
        <f t="shared" si="0"/>
        <v>12</v>
      </c>
      <c r="G8" s="58">
        <f t="shared" si="1"/>
        <v>5</v>
      </c>
      <c r="H8" s="58">
        <v>4</v>
      </c>
      <c r="I8" s="58">
        <v>0</v>
      </c>
      <c r="J8" s="58">
        <v>1</v>
      </c>
      <c r="K8" s="58">
        <v>20</v>
      </c>
      <c r="L8" s="58">
        <v>9</v>
      </c>
      <c r="M8" s="59">
        <f t="shared" si="2"/>
        <v>11</v>
      </c>
      <c r="N8" s="74" t="s">
        <v>445</v>
      </c>
      <c r="P8" s="3"/>
    </row>
    <row r="9" spans="1:16" ht="18" customHeight="1" thickBot="1">
      <c r="A9" s="141"/>
      <c r="B9" s="133"/>
      <c r="C9" s="60">
        <v>11</v>
      </c>
      <c r="D9" s="30">
        <v>3</v>
      </c>
      <c r="E9" s="61" t="s">
        <v>37</v>
      </c>
      <c r="F9" s="31">
        <f t="shared" si="0"/>
        <v>3</v>
      </c>
      <c r="G9" s="31">
        <f t="shared" si="1"/>
        <v>5</v>
      </c>
      <c r="H9" s="31">
        <v>1</v>
      </c>
      <c r="I9" s="31">
        <v>0</v>
      </c>
      <c r="J9" s="31">
        <v>4</v>
      </c>
      <c r="K9" s="31">
        <v>11</v>
      </c>
      <c r="L9" s="31">
        <v>27</v>
      </c>
      <c r="M9" s="62">
        <f t="shared" si="2"/>
        <v>-16</v>
      </c>
      <c r="N9" s="75" t="s">
        <v>446</v>
      </c>
      <c r="P9" s="3"/>
    </row>
    <row r="10" spans="1:16" ht="18" customHeight="1" thickTop="1">
      <c r="A10" s="140" t="s">
        <v>441</v>
      </c>
      <c r="B10" s="133"/>
      <c r="C10" s="97">
        <v>4</v>
      </c>
      <c r="D10" s="87">
        <v>1</v>
      </c>
      <c r="E10" s="100" t="s">
        <v>39</v>
      </c>
      <c r="F10" s="58">
        <f t="shared" si="0"/>
        <v>3</v>
      </c>
      <c r="G10" s="58">
        <f t="shared" si="1"/>
        <v>4</v>
      </c>
      <c r="H10" s="101">
        <v>1</v>
      </c>
      <c r="I10" s="101">
        <v>0</v>
      </c>
      <c r="J10" s="101">
        <v>3</v>
      </c>
      <c r="K10" s="101">
        <v>16</v>
      </c>
      <c r="L10" s="101">
        <v>22</v>
      </c>
      <c r="M10" s="59">
        <f t="shared" si="2"/>
        <v>-6</v>
      </c>
      <c r="N10" s="74" t="s">
        <v>445</v>
      </c>
      <c r="P10" s="3"/>
    </row>
    <row r="11" spans="1:18" ht="18" customHeight="1" thickBot="1">
      <c r="A11" s="141"/>
      <c r="B11" s="133"/>
      <c r="C11" s="60">
        <v>3</v>
      </c>
      <c r="D11" s="30"/>
      <c r="E11" s="98" t="s">
        <v>38</v>
      </c>
      <c r="F11" s="31">
        <f t="shared" si="0"/>
        <v>0</v>
      </c>
      <c r="G11" s="31">
        <f t="shared" si="1"/>
        <v>4</v>
      </c>
      <c r="H11" s="31">
        <v>0</v>
      </c>
      <c r="I11" s="31">
        <v>0</v>
      </c>
      <c r="J11" s="31">
        <v>4</v>
      </c>
      <c r="K11" s="31">
        <v>8</v>
      </c>
      <c r="L11" s="31">
        <v>22</v>
      </c>
      <c r="M11" s="102">
        <f t="shared" si="2"/>
        <v>-14</v>
      </c>
      <c r="N11" s="75" t="s">
        <v>446</v>
      </c>
      <c r="P11" s="20"/>
      <c r="Q11" s="21"/>
      <c r="R11" s="21"/>
    </row>
    <row r="12" spans="1:14" ht="15" customHeight="1" thickBot="1" thickTop="1">
      <c r="A12" s="81"/>
      <c r="B12" s="134"/>
      <c r="C12" s="99">
        <f>SUM(C6:C11)</f>
        <v>25</v>
      </c>
      <c r="D12" s="63">
        <f>SUM(D6:D11)</f>
        <v>4</v>
      </c>
      <c r="E12" s="64"/>
      <c r="F12" s="65"/>
      <c r="G12" s="65">
        <f>SUM(G6:G11)</f>
        <v>28</v>
      </c>
      <c r="H12" s="65"/>
      <c r="I12" s="65"/>
      <c r="J12" s="65"/>
      <c r="K12" s="65">
        <f>SUM(K6:K11)</f>
        <v>101</v>
      </c>
      <c r="L12" s="65">
        <f>SUM(L6:L11)</f>
        <v>101</v>
      </c>
      <c r="M12" s="66"/>
      <c r="N12" s="65"/>
    </row>
    <row r="13" spans="1:14" ht="9.75" customHeight="1" thickBot="1" thickTop="1">
      <c r="A13" s="36"/>
      <c r="B13" s="36"/>
      <c r="C13" s="35"/>
      <c r="D13" s="35"/>
      <c r="E13" s="35"/>
      <c r="F13" s="36"/>
      <c r="G13" s="36"/>
      <c r="H13" s="36"/>
      <c r="I13" s="36"/>
      <c r="J13" s="36"/>
      <c r="K13" s="36"/>
      <c r="L13" s="36"/>
      <c r="M13" s="36"/>
      <c r="N13" s="35"/>
    </row>
    <row r="14" spans="1:15" s="3" customFormat="1" ht="15.75" customHeight="1" thickBot="1" thickTop="1">
      <c r="A14" s="142" t="s">
        <v>28</v>
      </c>
      <c r="B14" s="132" t="s">
        <v>24</v>
      </c>
      <c r="C14" s="97" t="s">
        <v>11</v>
      </c>
      <c r="D14" s="85" t="s">
        <v>12</v>
      </c>
      <c r="E14" s="86" t="s">
        <v>0</v>
      </c>
      <c r="F14" s="87" t="s">
        <v>1</v>
      </c>
      <c r="G14" s="87" t="s">
        <v>2</v>
      </c>
      <c r="H14" s="87" t="s">
        <v>3</v>
      </c>
      <c r="I14" s="87" t="s">
        <v>7</v>
      </c>
      <c r="J14" s="87" t="s">
        <v>8</v>
      </c>
      <c r="K14" s="87" t="s">
        <v>4</v>
      </c>
      <c r="L14" s="87" t="s">
        <v>5</v>
      </c>
      <c r="M14" s="88" t="s">
        <v>6</v>
      </c>
      <c r="N14" s="94" t="s">
        <v>30</v>
      </c>
      <c r="O14" s="22"/>
    </row>
    <row r="15" spans="1:14" s="5" customFormat="1" ht="18" customHeight="1" thickTop="1">
      <c r="A15" s="147"/>
      <c r="B15" s="133"/>
      <c r="C15" s="56">
        <v>5</v>
      </c>
      <c r="D15" s="26"/>
      <c r="E15" s="57" t="s">
        <v>41</v>
      </c>
      <c r="F15" s="58">
        <f>H15*3+I15*1</f>
        <v>10</v>
      </c>
      <c r="G15" s="58">
        <f>H15+I15+J15</f>
        <v>4</v>
      </c>
      <c r="H15" s="58">
        <v>3</v>
      </c>
      <c r="I15" s="58">
        <v>1</v>
      </c>
      <c r="J15" s="58">
        <v>0</v>
      </c>
      <c r="K15" s="58">
        <v>19</v>
      </c>
      <c r="L15" s="58">
        <v>3</v>
      </c>
      <c r="M15" s="59">
        <f>K15-L15</f>
        <v>16</v>
      </c>
      <c r="N15" s="74" t="s">
        <v>445</v>
      </c>
    </row>
    <row r="16" spans="1:14" s="5" customFormat="1" ht="18" customHeight="1" thickBot="1">
      <c r="A16" s="141"/>
      <c r="B16" s="133"/>
      <c r="C16" s="60">
        <v>5</v>
      </c>
      <c r="D16" s="30"/>
      <c r="E16" s="61" t="s">
        <v>14</v>
      </c>
      <c r="F16" s="31">
        <f>H16*3+I16*1</f>
        <v>5</v>
      </c>
      <c r="G16" s="31">
        <f>H16+I16+J16</f>
        <v>4</v>
      </c>
      <c r="H16" s="31">
        <v>1</v>
      </c>
      <c r="I16" s="31">
        <v>2</v>
      </c>
      <c r="J16" s="31">
        <v>1</v>
      </c>
      <c r="K16" s="31">
        <v>9</v>
      </c>
      <c r="L16" s="31">
        <v>9</v>
      </c>
      <c r="M16" s="62">
        <f>K16-L16</f>
        <v>0</v>
      </c>
      <c r="N16" s="75" t="s">
        <v>446</v>
      </c>
    </row>
    <row r="17" spans="1:14" ht="18" customHeight="1" thickTop="1">
      <c r="A17" s="140" t="s">
        <v>440</v>
      </c>
      <c r="B17" s="133"/>
      <c r="C17" s="56">
        <v>3</v>
      </c>
      <c r="D17" s="26">
        <v>1</v>
      </c>
      <c r="E17" s="57" t="s">
        <v>38</v>
      </c>
      <c r="F17" s="58">
        <f>H17*3+I17*1</f>
        <v>7</v>
      </c>
      <c r="G17" s="58">
        <f>H17+I17+J17</f>
        <v>4</v>
      </c>
      <c r="H17" s="58">
        <v>2</v>
      </c>
      <c r="I17" s="58">
        <v>1</v>
      </c>
      <c r="J17" s="58">
        <v>1</v>
      </c>
      <c r="K17" s="58">
        <v>12</v>
      </c>
      <c r="L17" s="58">
        <v>15</v>
      </c>
      <c r="M17" s="59">
        <f>K17-L17</f>
        <v>-3</v>
      </c>
      <c r="N17" s="74" t="s">
        <v>445</v>
      </c>
    </row>
    <row r="18" spans="1:18" ht="18" customHeight="1" thickBot="1">
      <c r="A18" s="141"/>
      <c r="B18" s="133"/>
      <c r="C18" s="60">
        <v>7</v>
      </c>
      <c r="D18" s="30"/>
      <c r="E18" s="61" t="s">
        <v>42</v>
      </c>
      <c r="F18" s="31">
        <f>H18*3+I18*1</f>
        <v>0</v>
      </c>
      <c r="G18" s="31">
        <f>H18+I18+J18</f>
        <v>4</v>
      </c>
      <c r="H18" s="31">
        <v>0</v>
      </c>
      <c r="I18" s="31">
        <v>0</v>
      </c>
      <c r="J18" s="31">
        <v>4</v>
      </c>
      <c r="K18" s="31">
        <v>9</v>
      </c>
      <c r="L18" s="31">
        <v>22</v>
      </c>
      <c r="M18" s="62">
        <f>K18-L18</f>
        <v>-13</v>
      </c>
      <c r="N18" s="75" t="s">
        <v>446</v>
      </c>
      <c r="P18" s="20"/>
      <c r="Q18" s="21"/>
      <c r="R18" s="21"/>
    </row>
    <row r="19" spans="1:14" ht="15" customHeight="1" thickBot="1" thickTop="1">
      <c r="A19" s="51"/>
      <c r="B19" s="134"/>
      <c r="C19" s="55">
        <f>SUM(C15:C18)</f>
        <v>20</v>
      </c>
      <c r="D19" s="63">
        <f>SUM(D15:D18)</f>
        <v>1</v>
      </c>
      <c r="E19" s="64"/>
      <c r="F19" s="65"/>
      <c r="G19" s="65">
        <f>SUM(G15:G18)</f>
        <v>16</v>
      </c>
      <c r="H19" s="65"/>
      <c r="I19" s="65"/>
      <c r="J19" s="65"/>
      <c r="K19" s="65">
        <f>SUM(K15:K18)</f>
        <v>49</v>
      </c>
      <c r="L19" s="65">
        <f>SUM(L15:L18)</f>
        <v>49</v>
      </c>
      <c r="M19" s="66"/>
      <c r="N19" s="65"/>
    </row>
    <row r="20" spans="2:14" ht="9.75" customHeight="1" thickBot="1" thickTop="1">
      <c r="B20" s="36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5"/>
    </row>
    <row r="21" spans="1:15" s="3" customFormat="1" ht="12" customHeight="1" thickBot="1" thickTop="1">
      <c r="A21" s="142" t="s">
        <v>28</v>
      </c>
      <c r="B21" s="132" t="s">
        <v>25</v>
      </c>
      <c r="C21" s="97" t="s">
        <v>11</v>
      </c>
      <c r="D21" s="85" t="s">
        <v>12</v>
      </c>
      <c r="E21" s="86" t="s">
        <v>0</v>
      </c>
      <c r="F21" s="87" t="s">
        <v>1</v>
      </c>
      <c r="G21" s="87" t="s">
        <v>2</v>
      </c>
      <c r="H21" s="87" t="s">
        <v>3</v>
      </c>
      <c r="I21" s="87" t="s">
        <v>7</v>
      </c>
      <c r="J21" s="87" t="s">
        <v>8</v>
      </c>
      <c r="K21" s="87" t="s">
        <v>4</v>
      </c>
      <c r="L21" s="87" t="s">
        <v>5</v>
      </c>
      <c r="M21" s="88" t="s">
        <v>6</v>
      </c>
      <c r="N21" s="94" t="s">
        <v>30</v>
      </c>
      <c r="O21" s="22"/>
    </row>
    <row r="22" spans="1:14" s="5" customFormat="1" ht="18" customHeight="1" thickTop="1">
      <c r="A22" s="143"/>
      <c r="B22" s="133"/>
      <c r="C22" s="56">
        <v>3</v>
      </c>
      <c r="D22" s="26"/>
      <c r="E22" s="57" t="s">
        <v>40</v>
      </c>
      <c r="F22" s="58">
        <f aca="true" t="shared" si="3" ref="F22:F27">H22*3+I22*1</f>
        <v>13</v>
      </c>
      <c r="G22" s="58">
        <f aca="true" t="shared" si="4" ref="G22:G27">H22+I22+J22</f>
        <v>5</v>
      </c>
      <c r="H22" s="58">
        <v>4</v>
      </c>
      <c r="I22" s="58">
        <v>1</v>
      </c>
      <c r="J22" s="58">
        <v>0</v>
      </c>
      <c r="K22" s="58">
        <v>33</v>
      </c>
      <c r="L22" s="58">
        <v>13</v>
      </c>
      <c r="M22" s="59">
        <f aca="true" t="shared" si="5" ref="M22:M27">K22-L22</f>
        <v>20</v>
      </c>
      <c r="N22" s="74" t="s">
        <v>445</v>
      </c>
    </row>
    <row r="23" spans="1:14" ht="18" customHeight="1" thickBot="1">
      <c r="A23" s="144"/>
      <c r="B23" s="133"/>
      <c r="C23" s="60">
        <v>1</v>
      </c>
      <c r="D23" s="30"/>
      <c r="E23" s="61" t="s">
        <v>14</v>
      </c>
      <c r="F23" s="31">
        <f t="shared" si="3"/>
        <v>12</v>
      </c>
      <c r="G23" s="31">
        <f t="shared" si="4"/>
        <v>5</v>
      </c>
      <c r="H23" s="31">
        <v>4</v>
      </c>
      <c r="I23" s="31">
        <v>0</v>
      </c>
      <c r="J23" s="31">
        <v>1</v>
      </c>
      <c r="K23" s="31">
        <v>18</v>
      </c>
      <c r="L23" s="31">
        <v>12</v>
      </c>
      <c r="M23" s="62">
        <f t="shared" si="5"/>
        <v>6</v>
      </c>
      <c r="N23" s="75" t="s">
        <v>446</v>
      </c>
    </row>
    <row r="24" spans="1:16" ht="18" customHeight="1" thickTop="1">
      <c r="A24" s="140" t="s">
        <v>440</v>
      </c>
      <c r="B24" s="133"/>
      <c r="C24" s="56">
        <v>3</v>
      </c>
      <c r="D24" s="26"/>
      <c r="E24" s="57" t="s">
        <v>39</v>
      </c>
      <c r="F24" s="58">
        <f t="shared" si="3"/>
        <v>7</v>
      </c>
      <c r="G24" s="58">
        <f t="shared" si="4"/>
        <v>5</v>
      </c>
      <c r="H24" s="58">
        <v>2</v>
      </c>
      <c r="I24" s="58">
        <v>1</v>
      </c>
      <c r="J24" s="58">
        <v>2</v>
      </c>
      <c r="K24" s="58">
        <v>11</v>
      </c>
      <c r="L24" s="58">
        <v>20</v>
      </c>
      <c r="M24" s="59">
        <f t="shared" si="5"/>
        <v>-9</v>
      </c>
      <c r="N24" s="74" t="s">
        <v>445</v>
      </c>
      <c r="P24" s="3"/>
    </row>
    <row r="25" spans="1:18" ht="18" customHeight="1" thickBot="1">
      <c r="A25" s="141"/>
      <c r="B25" s="133"/>
      <c r="C25" s="60">
        <v>3</v>
      </c>
      <c r="D25" s="30"/>
      <c r="E25" s="61" t="s">
        <v>38</v>
      </c>
      <c r="F25" s="31">
        <f t="shared" si="3"/>
        <v>4</v>
      </c>
      <c r="G25" s="31">
        <f t="shared" si="4"/>
        <v>5</v>
      </c>
      <c r="H25" s="31">
        <v>1</v>
      </c>
      <c r="I25" s="31">
        <v>1</v>
      </c>
      <c r="J25" s="31">
        <v>3</v>
      </c>
      <c r="K25" s="31">
        <v>13</v>
      </c>
      <c r="L25" s="31">
        <v>17</v>
      </c>
      <c r="M25" s="62">
        <f t="shared" si="5"/>
        <v>-4</v>
      </c>
      <c r="N25" s="75" t="s">
        <v>446</v>
      </c>
      <c r="P25" s="20"/>
      <c r="Q25" s="21"/>
      <c r="R25" s="21"/>
    </row>
    <row r="26" spans="1:18" ht="18" customHeight="1" thickTop="1">
      <c r="A26" s="140" t="s">
        <v>441</v>
      </c>
      <c r="B26" s="133"/>
      <c r="C26" s="56"/>
      <c r="D26" s="26"/>
      <c r="E26" s="57" t="s">
        <v>43</v>
      </c>
      <c r="F26" s="58">
        <f t="shared" si="3"/>
        <v>3</v>
      </c>
      <c r="G26" s="58">
        <f t="shared" si="4"/>
        <v>4</v>
      </c>
      <c r="H26" s="58">
        <v>1</v>
      </c>
      <c r="I26" s="58">
        <v>0</v>
      </c>
      <c r="J26" s="58">
        <v>3</v>
      </c>
      <c r="K26" s="58">
        <v>9</v>
      </c>
      <c r="L26" s="58">
        <v>12</v>
      </c>
      <c r="M26" s="59">
        <f t="shared" si="5"/>
        <v>-3</v>
      </c>
      <c r="N26" s="74" t="s">
        <v>445</v>
      </c>
      <c r="P26" s="20"/>
      <c r="Q26" s="21"/>
      <c r="R26" s="21"/>
    </row>
    <row r="27" spans="1:18" ht="18" customHeight="1" thickBot="1">
      <c r="A27" s="141"/>
      <c r="B27" s="133"/>
      <c r="C27" s="60">
        <v>6</v>
      </c>
      <c r="D27" s="30"/>
      <c r="E27" s="61" t="s">
        <v>37</v>
      </c>
      <c r="F27" s="31">
        <f t="shared" si="3"/>
        <v>0</v>
      </c>
      <c r="G27" s="31">
        <f t="shared" si="4"/>
        <v>4</v>
      </c>
      <c r="H27" s="31">
        <v>0</v>
      </c>
      <c r="I27" s="31">
        <v>0</v>
      </c>
      <c r="J27" s="31">
        <v>4</v>
      </c>
      <c r="K27" s="31">
        <v>7</v>
      </c>
      <c r="L27" s="31">
        <v>17</v>
      </c>
      <c r="M27" s="62">
        <f t="shared" si="5"/>
        <v>-10</v>
      </c>
      <c r="N27" s="75" t="s">
        <v>446</v>
      </c>
      <c r="P27" s="20"/>
      <c r="Q27" s="21"/>
      <c r="R27" s="21"/>
    </row>
    <row r="28" spans="1:14" ht="15" customHeight="1" thickBot="1" thickTop="1">
      <c r="A28" s="51"/>
      <c r="B28" s="134"/>
      <c r="C28" s="55">
        <f>SUM(C22:C27)</f>
        <v>16</v>
      </c>
      <c r="D28" s="63">
        <f>SUM(D22:D27)</f>
        <v>0</v>
      </c>
      <c r="E28" s="64"/>
      <c r="F28" s="65"/>
      <c r="G28" s="65">
        <f>SUM(G22:G27)</f>
        <v>28</v>
      </c>
      <c r="H28" s="65"/>
      <c r="I28" s="65"/>
      <c r="J28" s="65"/>
      <c r="K28" s="65">
        <f>SUM(K22:K27)</f>
        <v>91</v>
      </c>
      <c r="L28" s="65">
        <f>SUM(L22:L27)</f>
        <v>91</v>
      </c>
      <c r="M28" s="66"/>
      <c r="N28" s="65"/>
    </row>
    <row r="29" spans="1:14" ht="9.75" customHeight="1" thickBot="1" thickTop="1">
      <c r="A29" s="36"/>
      <c r="B29" s="36"/>
      <c r="C29" s="35"/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5"/>
    </row>
    <row r="30" spans="1:15" s="3" customFormat="1" ht="12" customHeight="1" thickBot="1" thickTop="1">
      <c r="A30" s="146" t="s">
        <v>28</v>
      </c>
      <c r="B30" s="132" t="s">
        <v>26</v>
      </c>
      <c r="C30" s="84" t="s">
        <v>11</v>
      </c>
      <c r="D30" s="85" t="s">
        <v>12</v>
      </c>
      <c r="E30" s="86" t="s">
        <v>0</v>
      </c>
      <c r="F30" s="87" t="s">
        <v>1</v>
      </c>
      <c r="G30" s="87" t="s">
        <v>2</v>
      </c>
      <c r="H30" s="87" t="s">
        <v>3</v>
      </c>
      <c r="I30" s="87" t="s">
        <v>7</v>
      </c>
      <c r="J30" s="87" t="s">
        <v>8</v>
      </c>
      <c r="K30" s="87" t="s">
        <v>4</v>
      </c>
      <c r="L30" s="87" t="s">
        <v>5</v>
      </c>
      <c r="M30" s="88" t="s">
        <v>6</v>
      </c>
      <c r="N30" s="94" t="s">
        <v>30</v>
      </c>
      <c r="O30" s="22"/>
    </row>
    <row r="31" spans="1:14" s="5" customFormat="1" ht="18" customHeight="1" thickTop="1">
      <c r="A31" s="139"/>
      <c r="B31" s="133"/>
      <c r="C31" s="56">
        <v>1</v>
      </c>
      <c r="D31" s="26"/>
      <c r="E31" s="57" t="s">
        <v>14</v>
      </c>
      <c r="F31" s="58">
        <f aca="true" t="shared" si="6" ref="F31:F38">H31*3+I31*1</f>
        <v>15</v>
      </c>
      <c r="G31" s="58">
        <f aca="true" t="shared" si="7" ref="G31:G38">H31+I31+J31</f>
        <v>5</v>
      </c>
      <c r="H31" s="58">
        <v>5</v>
      </c>
      <c r="I31" s="58">
        <v>0</v>
      </c>
      <c r="J31" s="58">
        <v>0</v>
      </c>
      <c r="K31" s="58">
        <v>61</v>
      </c>
      <c r="L31" s="58">
        <v>6</v>
      </c>
      <c r="M31" s="59">
        <f aca="true" t="shared" si="8" ref="M31:M38">K31-L31</f>
        <v>55</v>
      </c>
      <c r="N31" s="74" t="s">
        <v>445</v>
      </c>
    </row>
    <row r="32" spans="1:14" s="5" customFormat="1" ht="18" customHeight="1" thickBot="1">
      <c r="A32" s="145"/>
      <c r="B32" s="133"/>
      <c r="C32" s="60">
        <v>1</v>
      </c>
      <c r="D32" s="30"/>
      <c r="E32" s="61" t="s">
        <v>44</v>
      </c>
      <c r="F32" s="31">
        <f>H32*3+I32*1</f>
        <v>10</v>
      </c>
      <c r="G32" s="31">
        <f>H32+I32+J32</f>
        <v>5</v>
      </c>
      <c r="H32" s="31">
        <v>3</v>
      </c>
      <c r="I32" s="31">
        <v>1</v>
      </c>
      <c r="J32" s="31">
        <v>1</v>
      </c>
      <c r="K32" s="31">
        <v>23</v>
      </c>
      <c r="L32" s="31">
        <v>9</v>
      </c>
      <c r="M32" s="62">
        <f>K32-L32</f>
        <v>14</v>
      </c>
      <c r="N32" s="75" t="s">
        <v>446</v>
      </c>
    </row>
    <row r="33" spans="1:14" ht="18" customHeight="1" thickTop="1">
      <c r="A33" s="140" t="s">
        <v>440</v>
      </c>
      <c r="B33" s="133"/>
      <c r="C33" s="56">
        <v>1</v>
      </c>
      <c r="D33" s="26"/>
      <c r="E33" s="57" t="s">
        <v>40</v>
      </c>
      <c r="F33" s="58">
        <f>H33*3+I33*1</f>
        <v>12</v>
      </c>
      <c r="G33" s="58">
        <f>H33+I33+J33</f>
        <v>5</v>
      </c>
      <c r="H33" s="58">
        <v>4</v>
      </c>
      <c r="I33" s="58">
        <v>0</v>
      </c>
      <c r="J33" s="58">
        <v>1</v>
      </c>
      <c r="K33" s="58">
        <v>25</v>
      </c>
      <c r="L33" s="58">
        <v>7</v>
      </c>
      <c r="M33" s="59">
        <f>K33-L33</f>
        <v>18</v>
      </c>
      <c r="N33" s="74" t="s">
        <v>445</v>
      </c>
    </row>
    <row r="34" spans="1:18" ht="18" customHeight="1" thickBot="1">
      <c r="A34" s="141"/>
      <c r="B34" s="133"/>
      <c r="C34" s="60"/>
      <c r="D34" s="30"/>
      <c r="E34" s="61" t="s">
        <v>43</v>
      </c>
      <c r="F34" s="31">
        <f t="shared" si="6"/>
        <v>6</v>
      </c>
      <c r="G34" s="31">
        <f t="shared" si="7"/>
        <v>5</v>
      </c>
      <c r="H34" s="31">
        <v>2</v>
      </c>
      <c r="I34" s="31">
        <v>0</v>
      </c>
      <c r="J34" s="31">
        <v>3</v>
      </c>
      <c r="K34" s="31">
        <v>12</v>
      </c>
      <c r="L34" s="31">
        <v>26</v>
      </c>
      <c r="M34" s="62">
        <f t="shared" si="8"/>
        <v>-14</v>
      </c>
      <c r="N34" s="75" t="s">
        <v>446</v>
      </c>
      <c r="P34" s="20"/>
      <c r="Q34" s="21"/>
      <c r="R34" s="21"/>
    </row>
    <row r="35" spans="1:18" ht="18" customHeight="1" thickTop="1">
      <c r="A35" s="140" t="s">
        <v>441</v>
      </c>
      <c r="B35" s="133"/>
      <c r="C35" s="56"/>
      <c r="D35" s="26"/>
      <c r="E35" s="57" t="s">
        <v>39</v>
      </c>
      <c r="F35" s="58">
        <f t="shared" si="6"/>
        <v>6</v>
      </c>
      <c r="G35" s="58">
        <f t="shared" si="7"/>
        <v>4</v>
      </c>
      <c r="H35" s="58">
        <v>2</v>
      </c>
      <c r="I35" s="58">
        <v>0</v>
      </c>
      <c r="J35" s="58">
        <v>2</v>
      </c>
      <c r="K35" s="58">
        <v>10</v>
      </c>
      <c r="L35" s="58">
        <v>12</v>
      </c>
      <c r="M35" s="59">
        <f t="shared" si="8"/>
        <v>-2</v>
      </c>
      <c r="N35" s="74" t="s">
        <v>445</v>
      </c>
      <c r="P35" s="20"/>
      <c r="Q35" s="21"/>
      <c r="R35" s="21"/>
    </row>
    <row r="36" spans="1:18" ht="18" customHeight="1" thickBot="1">
      <c r="A36" s="141"/>
      <c r="B36" s="133"/>
      <c r="C36" s="60">
        <v>1</v>
      </c>
      <c r="D36" s="30"/>
      <c r="E36" s="61" t="s">
        <v>38</v>
      </c>
      <c r="F36" s="31">
        <f t="shared" si="6"/>
        <v>4</v>
      </c>
      <c r="G36" s="31">
        <f t="shared" si="7"/>
        <v>4</v>
      </c>
      <c r="H36" s="31">
        <v>1</v>
      </c>
      <c r="I36" s="31">
        <v>1</v>
      </c>
      <c r="J36" s="31">
        <v>2</v>
      </c>
      <c r="K36" s="31">
        <v>4</v>
      </c>
      <c r="L36" s="31">
        <v>24</v>
      </c>
      <c r="M36" s="62">
        <f t="shared" si="8"/>
        <v>-20</v>
      </c>
      <c r="N36" s="75" t="s">
        <v>446</v>
      </c>
      <c r="P36" s="20"/>
      <c r="Q36" s="21"/>
      <c r="R36" s="21"/>
    </row>
    <row r="37" spans="1:18" ht="18" customHeight="1" thickTop="1">
      <c r="A37" s="140" t="s">
        <v>442</v>
      </c>
      <c r="B37" s="133"/>
      <c r="C37" s="89"/>
      <c r="D37" s="90"/>
      <c r="E37" s="91" t="s">
        <v>37</v>
      </c>
      <c r="F37" s="92">
        <f t="shared" si="6"/>
        <v>3</v>
      </c>
      <c r="G37" s="92">
        <f t="shared" si="7"/>
        <v>4</v>
      </c>
      <c r="H37" s="92">
        <v>1</v>
      </c>
      <c r="I37" s="92">
        <v>0</v>
      </c>
      <c r="J37" s="92">
        <v>3</v>
      </c>
      <c r="K37" s="92">
        <v>4</v>
      </c>
      <c r="L37" s="92">
        <v>31</v>
      </c>
      <c r="M37" s="93">
        <f t="shared" si="8"/>
        <v>-27</v>
      </c>
      <c r="N37" s="74" t="s">
        <v>445</v>
      </c>
      <c r="P37" s="20"/>
      <c r="Q37" s="21"/>
      <c r="R37" s="21"/>
    </row>
    <row r="38" spans="1:18" ht="18" customHeight="1" thickBot="1">
      <c r="A38" s="141"/>
      <c r="B38" s="133"/>
      <c r="C38" s="60"/>
      <c r="D38" s="30"/>
      <c r="E38" s="61" t="s">
        <v>45</v>
      </c>
      <c r="F38" s="31">
        <f t="shared" si="6"/>
        <v>0</v>
      </c>
      <c r="G38" s="31">
        <f t="shared" si="7"/>
        <v>4</v>
      </c>
      <c r="H38" s="31">
        <v>0</v>
      </c>
      <c r="I38" s="31">
        <v>0</v>
      </c>
      <c r="J38" s="31">
        <v>4</v>
      </c>
      <c r="K38" s="31">
        <v>0</v>
      </c>
      <c r="L38" s="31">
        <v>24</v>
      </c>
      <c r="M38" s="62">
        <f t="shared" si="8"/>
        <v>-24</v>
      </c>
      <c r="N38" s="75" t="s">
        <v>446</v>
      </c>
      <c r="P38" s="20"/>
      <c r="Q38" s="21"/>
      <c r="R38" s="21"/>
    </row>
    <row r="39" spans="1:14" ht="15" customHeight="1" thickBot="1" thickTop="1">
      <c r="A39" s="51"/>
      <c r="B39" s="134"/>
      <c r="C39" s="55">
        <f>SUM(C31:C38)</f>
        <v>4</v>
      </c>
      <c r="D39" s="63">
        <f>SUM(D31:D38)</f>
        <v>0</v>
      </c>
      <c r="E39" s="64"/>
      <c r="F39" s="65"/>
      <c r="G39" s="65">
        <f>SUM(G31:G38)</f>
        <v>36</v>
      </c>
      <c r="H39" s="65"/>
      <c r="I39" s="65"/>
      <c r="J39" s="65"/>
      <c r="K39" s="65">
        <f>SUM(K31:K38)</f>
        <v>139</v>
      </c>
      <c r="L39" s="65">
        <f>SUM(L31:L38)</f>
        <v>139</v>
      </c>
      <c r="M39" s="66"/>
      <c r="N39" s="65"/>
    </row>
    <row r="40" spans="1:14" ht="9.75" customHeight="1" thickBot="1" thickTop="1">
      <c r="A40" s="36"/>
      <c r="B40" s="36"/>
      <c r="C40" s="35"/>
      <c r="D40" s="35"/>
      <c r="E40" s="35"/>
      <c r="F40" s="36"/>
      <c r="G40" s="36"/>
      <c r="H40" s="36"/>
      <c r="I40" s="36"/>
      <c r="J40" s="36"/>
      <c r="K40" s="36"/>
      <c r="L40" s="36"/>
      <c r="M40" s="36"/>
      <c r="N40" s="35"/>
    </row>
    <row r="41" spans="1:15" s="3" customFormat="1" ht="12" customHeight="1" thickTop="1">
      <c r="A41" s="138" t="s">
        <v>28</v>
      </c>
      <c r="B41" s="132" t="s">
        <v>29</v>
      </c>
      <c r="C41" s="24" t="s">
        <v>11</v>
      </c>
      <c r="D41" s="25" t="s">
        <v>12</v>
      </c>
      <c r="E41" s="23" t="s">
        <v>0</v>
      </c>
      <c r="F41" s="26" t="s">
        <v>1</v>
      </c>
      <c r="G41" s="26" t="s">
        <v>2</v>
      </c>
      <c r="H41" s="26" t="s">
        <v>3</v>
      </c>
      <c r="I41" s="26" t="s">
        <v>7</v>
      </c>
      <c r="J41" s="26" t="s">
        <v>8</v>
      </c>
      <c r="K41" s="26" t="s">
        <v>4</v>
      </c>
      <c r="L41" s="26" t="s">
        <v>5</v>
      </c>
      <c r="M41" s="32" t="s">
        <v>6</v>
      </c>
      <c r="N41" s="71" t="s">
        <v>30</v>
      </c>
      <c r="O41" s="22"/>
    </row>
    <row r="42" spans="1:14" s="5" customFormat="1" ht="18" customHeight="1">
      <c r="A42" s="139"/>
      <c r="B42" s="133"/>
      <c r="C42" s="27"/>
      <c r="D42" s="28"/>
      <c r="E42" s="34" t="s">
        <v>42</v>
      </c>
      <c r="F42" s="29">
        <f>H42*3+I42*1</f>
        <v>12</v>
      </c>
      <c r="G42" s="29">
        <f>H42+I42+J42</f>
        <v>4</v>
      </c>
      <c r="H42" s="29">
        <v>4</v>
      </c>
      <c r="I42" s="29">
        <v>0</v>
      </c>
      <c r="J42" s="29">
        <v>0</v>
      </c>
      <c r="K42" s="29">
        <v>17</v>
      </c>
      <c r="L42" s="29">
        <v>2</v>
      </c>
      <c r="M42" s="33">
        <f>K42-L42</f>
        <v>15</v>
      </c>
      <c r="N42" s="72" t="s">
        <v>445</v>
      </c>
    </row>
    <row r="43" spans="1:14" ht="18" customHeight="1" thickBot="1">
      <c r="A43" s="139"/>
      <c r="B43" s="133"/>
      <c r="C43" s="69"/>
      <c r="D43" s="52"/>
      <c r="E43" s="53" t="s">
        <v>37</v>
      </c>
      <c r="F43" s="54">
        <f>H43*3+I43*1</f>
        <v>6</v>
      </c>
      <c r="G43" s="54">
        <f>H43+I43+J43</f>
        <v>4</v>
      </c>
      <c r="H43" s="54">
        <v>2</v>
      </c>
      <c r="I43" s="54">
        <v>0</v>
      </c>
      <c r="J43" s="54">
        <v>2</v>
      </c>
      <c r="K43" s="54">
        <v>12</v>
      </c>
      <c r="L43" s="54">
        <v>13</v>
      </c>
      <c r="M43" s="82">
        <f>K43-L43</f>
        <v>-1</v>
      </c>
      <c r="N43" s="83" t="s">
        <v>446</v>
      </c>
    </row>
    <row r="44" spans="1:16" ht="18" customHeight="1" thickTop="1">
      <c r="A44" s="135" t="s">
        <v>440</v>
      </c>
      <c r="B44" s="133"/>
      <c r="C44" s="56"/>
      <c r="D44" s="26"/>
      <c r="E44" s="57" t="s">
        <v>44</v>
      </c>
      <c r="F44" s="58">
        <f>H44*3+I44*1</f>
        <v>6</v>
      </c>
      <c r="G44" s="58">
        <f>H44+I44+J44</f>
        <v>4</v>
      </c>
      <c r="H44" s="58">
        <v>2</v>
      </c>
      <c r="I44" s="58">
        <v>0</v>
      </c>
      <c r="J44" s="58">
        <v>2</v>
      </c>
      <c r="K44" s="58">
        <v>8</v>
      </c>
      <c r="L44" s="58">
        <v>8</v>
      </c>
      <c r="M44" s="59">
        <f>K44-L44</f>
        <v>0</v>
      </c>
      <c r="N44" s="74" t="s">
        <v>445</v>
      </c>
      <c r="P44" s="3"/>
    </row>
    <row r="45" spans="1:18" ht="18" customHeight="1" thickBot="1">
      <c r="A45" s="136"/>
      <c r="B45" s="133"/>
      <c r="C45" s="60"/>
      <c r="D45" s="30"/>
      <c r="E45" s="67" t="s">
        <v>38</v>
      </c>
      <c r="F45" s="68">
        <f>H45*3+I45*1</f>
        <v>0</v>
      </c>
      <c r="G45" s="68">
        <f>H45+I45+J45</f>
        <v>4</v>
      </c>
      <c r="H45" s="68">
        <v>0</v>
      </c>
      <c r="I45" s="68">
        <v>0</v>
      </c>
      <c r="J45" s="68">
        <v>4</v>
      </c>
      <c r="K45" s="68">
        <v>4</v>
      </c>
      <c r="L45" s="68">
        <v>18</v>
      </c>
      <c r="M45" s="70">
        <f>K45-L45</f>
        <v>-14</v>
      </c>
      <c r="N45" s="73" t="s">
        <v>446</v>
      </c>
      <c r="P45" s="20"/>
      <c r="Q45" s="21"/>
      <c r="R45" s="21"/>
    </row>
    <row r="46" spans="1:14" ht="15" customHeight="1" thickBot="1" thickTop="1">
      <c r="A46" s="137"/>
      <c r="B46" s="134"/>
      <c r="C46" s="60">
        <f>SUM(C42:C45)</f>
        <v>0</v>
      </c>
      <c r="D46" s="30">
        <f>SUM(D42:D45)</f>
        <v>0</v>
      </c>
      <c r="E46" s="64"/>
      <c r="F46" s="65"/>
      <c r="G46" s="65">
        <f>SUM(G42:G45)</f>
        <v>16</v>
      </c>
      <c r="H46" s="65"/>
      <c r="I46" s="65"/>
      <c r="J46" s="65"/>
      <c r="K46" s="65">
        <f>SUM(K42:K45)</f>
        <v>41</v>
      </c>
      <c r="L46" s="65">
        <f>SUM(L42:L45)</f>
        <v>41</v>
      </c>
      <c r="M46" s="66"/>
      <c r="N46" s="65"/>
    </row>
    <row r="47" spans="2:15" ht="15" customHeight="1" thickTop="1">
      <c r="B47" s="16"/>
      <c r="C47" s="15"/>
      <c r="D47" s="15"/>
      <c r="E47" s="15"/>
      <c r="F47" s="16"/>
      <c r="G47" s="16"/>
      <c r="H47" s="16"/>
      <c r="I47" s="16"/>
      <c r="J47" s="16"/>
      <c r="K47" s="16"/>
      <c r="L47" s="16"/>
      <c r="M47" s="16"/>
      <c r="N47" s="15"/>
      <c r="O47" s="16"/>
    </row>
    <row r="48" spans="5:14" ht="15" customHeight="1" thickBot="1">
      <c r="E48" s="13" t="s">
        <v>15</v>
      </c>
      <c r="F48" s="14"/>
      <c r="N48" s="76"/>
    </row>
    <row r="49" spans="5:14" ht="15" customHeight="1">
      <c r="E49" s="9" t="s">
        <v>16</v>
      </c>
      <c r="F49" s="10">
        <f>G12+G19+G28+G39+G46</f>
        <v>124</v>
      </c>
      <c r="N49" s="77"/>
    </row>
    <row r="50" spans="5:14" ht="15" customHeight="1">
      <c r="E50" s="11" t="s">
        <v>17</v>
      </c>
      <c r="F50" s="12">
        <f>K12+K19+K28+K39+K46</f>
        <v>421</v>
      </c>
      <c r="N50" s="77"/>
    </row>
    <row r="51" spans="5:14" ht="15" customHeight="1">
      <c r="E51" s="11" t="s">
        <v>18</v>
      </c>
      <c r="F51" s="12">
        <f>F50/F49</f>
        <v>3.3951612903225805</v>
      </c>
      <c r="N51" s="77"/>
    </row>
    <row r="52" spans="5:14" ht="15" customHeight="1">
      <c r="E52" s="11" t="s">
        <v>19</v>
      </c>
      <c r="F52" s="12">
        <f>C12+C19+C28+C39+C46</f>
        <v>65</v>
      </c>
      <c r="N52" s="77"/>
    </row>
    <row r="53" spans="5:14" ht="15" customHeight="1">
      <c r="E53" s="11" t="s">
        <v>22</v>
      </c>
      <c r="F53" s="12">
        <f>F52/F49</f>
        <v>0.5241935483870968</v>
      </c>
      <c r="N53" s="77"/>
    </row>
    <row r="54" spans="5:14" ht="15" customHeight="1">
      <c r="E54" s="11" t="s">
        <v>20</v>
      </c>
      <c r="F54" s="12">
        <f>D12+D19+D28+D39+D46</f>
        <v>5</v>
      </c>
      <c r="N54" s="77"/>
    </row>
    <row r="55" spans="5:14" ht="15" customHeight="1">
      <c r="E55" s="11" t="s">
        <v>21</v>
      </c>
      <c r="F55" s="12">
        <f>F54/F49</f>
        <v>0.04032258064516129</v>
      </c>
      <c r="N55" s="77"/>
    </row>
  </sheetData>
  <sheetProtection/>
  <mergeCells count="20">
    <mergeCell ref="A41:A43"/>
    <mergeCell ref="B41:B46"/>
    <mergeCell ref="A44:A46"/>
    <mergeCell ref="A21:A23"/>
    <mergeCell ref="B21:B28"/>
    <mergeCell ref="A24:A25"/>
    <mergeCell ref="A26:A27"/>
    <mergeCell ref="A30:A32"/>
    <mergeCell ref="B30:B39"/>
    <mergeCell ref="A33:A34"/>
    <mergeCell ref="A35:A36"/>
    <mergeCell ref="A37:A38"/>
    <mergeCell ref="G3:I3"/>
    <mergeCell ref="A5:A7"/>
    <mergeCell ref="B5:B12"/>
    <mergeCell ref="A8:A9"/>
    <mergeCell ref="A10:A11"/>
    <mergeCell ref="A14:A16"/>
    <mergeCell ref="B14:B19"/>
    <mergeCell ref="A17:A18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2018-12-21T21:03:59Z</cp:lastPrinted>
  <dcterms:created xsi:type="dcterms:W3CDTF">2009-04-03T10:40:41Z</dcterms:created>
  <dcterms:modified xsi:type="dcterms:W3CDTF">2019-08-29T22:26:15Z</dcterms:modified>
  <cp:category/>
  <cp:version/>
  <cp:contentType/>
  <cp:contentStatus/>
</cp:coreProperties>
</file>